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6" lowestEdited="6" rupBuild="14420"/>
  <workbookPr codeName="ThisWorkbook" defaultThemeVersion="124226"/>
  <bookViews>
    <workbookView xWindow="0" yWindow="255" windowWidth="11880" windowHeight="5700" activeTab="1"/>
  </bookViews>
  <sheets>
    <sheet name="Project Visitor" sheetId="16" r:id="rId1"/>
    <sheet name="Non Project Visitor" sheetId="15" r:id="rId2"/>
    <sheet name="Reimbursable Expenses" sheetId="19" r:id="rId3"/>
    <sheet name="Rates" sheetId="13" r:id="rId4" state="hidden"/>
    <sheet name="Config data" sheetId="18" r:id="rId5" state="hidden"/>
  </sheets>
  <externalReferences>
    <externalReference r:id="rId6"/>
  </externalReferences>
  <definedNames>
    <definedName name="_Aug07" comment="">'[1]Aug 07'!$A:$IV</definedName>
    <definedName name="Lookup" comment="">Rates!$A$2:$H$22</definedName>
    <definedName name="_xlnm.Print_Area" comment="" localSheetId="1">'Non Project Visitor'!$A$1:$AO$73</definedName>
    <definedName name="_xlnm.Print_Area" comment="" localSheetId="0">'Project Visitor'!$A$1:$AO$63</definedName>
    <definedName name="Rates" comment="">Rates!$A$2:$H$22</definedName>
  </definedNames>
  <calcPr fullPrecision="1" calcId="162913"/>
</workbook>
</file>

<file path=xl/comments1.xml><?xml version="1.0" encoding="utf-8"?>
<comments xmlns="http://schemas.openxmlformats.org/spreadsheetml/2006/main">
  <authors>
    <author>ns40</author>
    <author>Scott Torrens</author>
  </authors>
  <commentList>
    <comment ref="AC9" authorId="0">
      <text>
        <r>
          <t/>
        </r>
        <r>
          <rPr>
            <b/>
            <sz val="8"/>
            <color indexed="81"/>
            <rFont val="Tahoma"/>
            <family val="2"/>
            <charset val="0"/>
          </rPr>
          <t>Enter in format:
dd/mm/yy</t>
        </r>
        <r>
          <rPr>
            <sz val="8"/>
            <color indexed="81"/>
            <rFont val="Tahoma"/>
            <family val="2"/>
            <charset val="0"/>
          </rPr>
          <t xml:space="preserve">
</t>
        </r>
      </text>
    </comment>
    <comment ref="AK9" authorId="0">
      <text>
        <r>
          <t/>
        </r>
        <r>
          <rPr>
            <b/>
            <sz val="8"/>
            <color indexed="81"/>
            <rFont val="Tahoma"/>
            <family val="2"/>
            <charset val="0"/>
          </rPr>
          <t>Enter in format:
dd/mm/yy</t>
        </r>
        <r>
          <rPr>
            <sz val="8"/>
            <color indexed="81"/>
            <rFont val="Tahoma"/>
            <family val="2"/>
            <charset val="0"/>
          </rPr>
          <t xml:space="preserve">
</t>
        </r>
      </text>
    </comment>
    <comment ref="A14" authorId="0">
      <text>
        <r>
          <t/>
        </r>
        <r>
          <rPr>
            <b/>
            <sz val="8"/>
            <color indexed="81"/>
            <rFont val="Tahoma"/>
            <family val="2"/>
            <charset val="0"/>
          </rPr>
          <t>Enter in format:
dd/mm/yy</t>
        </r>
      </text>
    </comment>
    <comment ref="A27" authorId="0">
      <text>
        <r>
          <t/>
        </r>
        <r>
          <rPr>
            <b/>
            <sz val="8"/>
            <color indexed="81"/>
            <rFont val="Tahoma"/>
            <family val="2"/>
            <charset val="0"/>
          </rPr>
          <t>Enter in format:
dd/mm/yy</t>
        </r>
      </text>
    </comment>
    <comment ref="AL27" authorId="0">
      <text>
        <r>
          <t/>
        </r>
        <r>
          <rPr>
            <b/>
            <sz val="8"/>
            <color indexed="81"/>
            <rFont val="Tahoma"/>
            <family val="2"/>
            <charset val="0"/>
          </rPr>
          <t>Enter in format:
##.##</t>
        </r>
      </text>
    </comment>
    <comment ref="E50" authorId="1">
      <text>
        <r>
          <t/>
        </r>
        <r>
          <rPr>
            <b/>
            <sz val="8"/>
            <color indexed="81"/>
            <rFont val="Tahoma"/>
            <family val="2"/>
            <charset val="0"/>
          </rPr>
          <t xml:space="preserve">Enter in Format: 
XX -XX -XX
</t>
        </r>
      </text>
    </comment>
    <comment ref="Q50" authorId="1">
      <text>
        <r>
          <t/>
        </r>
        <r>
          <rPr>
            <b/>
            <sz val="8"/>
            <color indexed="81"/>
            <rFont val="Tahoma"/>
            <family val="2"/>
            <charset val="0"/>
          </rPr>
          <t>Enter 8 Digit Bank account number:</t>
        </r>
      </text>
    </comment>
  </commentList>
</comments>
</file>

<file path=xl/comments2.xml><?xml version="1.0" encoding="utf-8"?>
<comments xmlns="http://schemas.openxmlformats.org/spreadsheetml/2006/main">
  <authors>
    <author>ns40</author>
    <author>Scott Torrens</author>
  </authors>
  <commentList>
    <comment ref="AC9" authorId="0">
      <text>
        <r>
          <t/>
        </r>
        <r>
          <rPr>
            <b/>
            <sz val="8"/>
            <color indexed="81"/>
            <rFont val="Tahoma"/>
            <family val="2"/>
            <charset val="0"/>
          </rPr>
          <t>Enter in format:
dd/mm/yy</t>
        </r>
        <r>
          <rPr>
            <sz val="8"/>
            <color indexed="81"/>
            <rFont val="Tahoma"/>
            <family val="2"/>
            <charset val="0"/>
          </rPr>
          <t xml:space="preserve">
</t>
        </r>
      </text>
    </comment>
    <comment ref="AK9" authorId="0">
      <text>
        <r>
          <t/>
        </r>
        <r>
          <rPr>
            <b/>
            <sz val="8"/>
            <color indexed="81"/>
            <rFont val="Tahoma"/>
            <family val="2"/>
            <charset val="0"/>
          </rPr>
          <t>Enter in format:
dd/mm/yy</t>
        </r>
        <r>
          <rPr>
            <sz val="8"/>
            <color indexed="81"/>
            <rFont val="Tahoma"/>
            <family val="2"/>
            <charset val="0"/>
          </rPr>
          <t xml:space="preserve">
</t>
        </r>
      </text>
    </comment>
    <comment ref="E61" authorId="1">
      <text>
        <r>
          <t/>
        </r>
        <r>
          <rPr>
            <b/>
            <sz val="8"/>
            <color indexed="81"/>
            <rFont val="Tahoma"/>
            <family val="2"/>
            <charset val="0"/>
          </rPr>
          <t>Enter in Format: 
XX - XX - XX</t>
        </r>
      </text>
    </comment>
    <comment ref="Q61" authorId="1">
      <text>
        <r>
          <t/>
        </r>
        <r>
          <rPr>
            <b/>
            <sz val="8"/>
            <color indexed="81"/>
            <rFont val="Tahoma"/>
            <family val="2"/>
            <charset val="0"/>
          </rPr>
          <t>Enter 8 Digit Bank account number:</t>
        </r>
      </text>
    </comment>
    <comment ref="A14" authorId="0">
      <text>
        <r>
          <t/>
        </r>
        <r>
          <rPr>
            <b/>
            <sz val="8"/>
            <color indexed="81"/>
            <rFont val="Tahoma"/>
            <family val="2"/>
            <charset val="0"/>
          </rPr>
          <t>Enter in format:
dd/mm/yy</t>
        </r>
      </text>
    </comment>
    <comment ref="A24" authorId="0">
      <text>
        <r>
          <t/>
        </r>
        <r>
          <rPr>
            <b/>
            <sz val="8"/>
            <color indexed="81"/>
            <rFont val="Tahoma"/>
            <family val="2"/>
            <charset val="0"/>
          </rPr>
          <t>Enter in format:
dd/mm/yy</t>
        </r>
      </text>
    </comment>
    <comment ref="AL24" authorId="0">
      <text>
        <r>
          <t/>
        </r>
        <r>
          <rPr>
            <b/>
            <sz val="8"/>
            <color indexed="81"/>
            <rFont val="Tahoma"/>
            <family val="2"/>
            <charset val="0"/>
          </rPr>
          <t>Enter in format:
##.##</t>
        </r>
      </text>
    </comment>
  </commentList>
</comments>
</file>

<file path=xl/sharedStrings.xml><?xml version="1.0" encoding="utf-8"?>
<sst xmlns="http://schemas.openxmlformats.org/spreadsheetml/2006/main" uniqueCount="123" count="213">
  <si>
    <t>DATE</t>
  </si>
  <si>
    <t>SIGNATURE OF CLAIMANT:</t>
  </si>
  <si>
    <t>AUTHORISED BY:</t>
  </si>
  <si>
    <t>PROJECT No.</t>
  </si>
  <si>
    <t>TASK</t>
  </si>
  <si>
    <t>(d)</t>
  </si>
  <si>
    <t>(e)</t>
  </si>
  <si>
    <t>DETAILS OF JOURNEY</t>
  </si>
  <si>
    <t>FIND DISTANCE</t>
  </si>
  <si>
    <t>MAKE:</t>
  </si>
  <si>
    <t>ENGINE SIZE:</t>
  </si>
  <si>
    <t>DATE OF CLAIM:</t>
  </si>
  <si>
    <t>-</t>
  </si>
  <si>
    <t>DETAILS</t>
  </si>
  <si>
    <t>FOR PARKING, TRAVEL, SUBSISTENCE AND ACCOMMODATION, HOSPITALITY ETC.</t>
  </si>
  <si>
    <t>EXPENSE CLAIM</t>
  </si>
  <si>
    <t>=</t>
  </si>
  <si>
    <t>DATE AUTHORISED:</t>
  </si>
  <si>
    <t>Account Name:</t>
  </si>
  <si>
    <t>Sort Code:</t>
  </si>
  <si>
    <t>Account Number:</t>
  </si>
  <si>
    <t>IMPORTANT: - Heriot-Watt University ONLY pay claims via BACS Transfer to United Kingdom GBP bank accounts.</t>
  </si>
  <si>
    <t>PLEASE Print form, Attach SUPPORTING DOCUMENTATION OF ITEMS CLAIMED, Sign, Date and pass for AUTHORISATION</t>
  </si>
  <si>
    <t>Personal / HWU</t>
  </si>
  <si>
    <t>FUEL TYPE</t>
  </si>
  <si>
    <t>Engine Size</t>
  </si>
  <si>
    <t>Furl Type</t>
  </si>
  <si>
    <t>Vehicle USED</t>
  </si>
  <si>
    <t>Personal Vehicle</t>
  </si>
  <si>
    <t>BUSINESS MILEAGE CLAIM</t>
  </si>
  <si>
    <t>MODEL</t>
  </si>
  <si>
    <t>Lookup</t>
  </si>
  <si>
    <t>pence</t>
  </si>
  <si>
    <t>I declare that the expenses detailed on this claim have been incurred on the business of the University and that I am entitled to the allowances as claimed under the Financial Regulations and the Travel &amp; Expenses Policy.</t>
  </si>
  <si>
    <t>DECLARATION - CLAIMANT</t>
  </si>
  <si>
    <t>DECLARATION - APPROVER</t>
  </si>
  <si>
    <t>I declare I have checked the authorisation to travel documentation and the supporting documentation of the items claimed and find them to be within the allowances set out in the Financial Regulations and the Travel &amp; Expenses Policy.</t>
  </si>
  <si>
    <t>Rate</t>
  </si>
  <si>
    <t>p</t>
  </si>
  <si>
    <r>
      <t xml:space="preserve">Pence per mile </t>
    </r>
    <r>
      <rPr>
        <sz val="7"/>
        <rFont val="Arial"/>
        <family val="2"/>
        <charset val="0"/>
      </rPr>
      <t>(b)</t>
    </r>
  </si>
  <si>
    <r>
      <t xml:space="preserve">BUSINESS MILES </t>
    </r>
    <r>
      <rPr>
        <sz val="7"/>
        <rFont val="Arial"/>
        <family val="2"/>
        <charset val="0"/>
      </rPr>
      <t>(a)</t>
    </r>
  </si>
  <si>
    <t>TOTAL OF CLAIM = Totals of ( a ) x ( b ) = ( c )</t>
  </si>
  <si>
    <r>
      <t xml:space="preserve">AMOUNT       </t>
    </r>
    <r>
      <rPr>
        <sz val="7"/>
        <rFont val="Arial"/>
        <family val="2"/>
        <charset val="0"/>
      </rPr>
      <t xml:space="preserve">   ( c )</t>
    </r>
  </si>
  <si>
    <t>n/a</t>
  </si>
  <si>
    <t>CLAIM TYPE</t>
  </si>
  <si>
    <t>Expense Type</t>
  </si>
  <si>
    <t>Travel - Air</t>
  </si>
  <si>
    <t>Travel - Rail</t>
  </si>
  <si>
    <t>Travel - Other</t>
  </si>
  <si>
    <t>Consumables</t>
  </si>
  <si>
    <t>Books</t>
  </si>
  <si>
    <t>Fuel/parking/tolls</t>
  </si>
  <si>
    <t>Hospitality</t>
  </si>
  <si>
    <t>IT Hardware</t>
  </si>
  <si>
    <t>IT Software</t>
  </si>
  <si>
    <t>Phone Charges</t>
  </si>
  <si>
    <t>Postage &amp; Freight</t>
  </si>
  <si>
    <t>Printing, Stationery &amp; Copying</t>
  </si>
  <si>
    <t>Subscriptions</t>
  </si>
  <si>
    <t>Subsistence - Accomodation</t>
  </si>
  <si>
    <t>Subsistence - Meals</t>
  </si>
  <si>
    <t>Training &amp; Conferences</t>
  </si>
  <si>
    <t>ENTITY</t>
  </si>
  <si>
    <t>Entity</t>
  </si>
  <si>
    <t>NB Please complete One Form per Project Number</t>
  </si>
  <si>
    <t>Gross Amount</t>
  </si>
  <si>
    <t>Relocation</t>
  </si>
  <si>
    <t>Claim Type</t>
  </si>
  <si>
    <t>Cost Centre</t>
  </si>
  <si>
    <t>Nominal</t>
  </si>
  <si>
    <t>Job Code</t>
  </si>
  <si>
    <t>Business Unit</t>
  </si>
  <si>
    <t>Activity Code</t>
  </si>
  <si>
    <t>Value</t>
  </si>
  <si>
    <t xml:space="preserve">Totals of (c) + (e) </t>
  </si>
  <si>
    <t xml:space="preserve"> VISITORS</t>
  </si>
  <si>
    <t>Totals of (c) + (d)</t>
  </si>
  <si>
    <t>Gross</t>
  </si>
  <si>
    <t>VALUE</t>
  </si>
  <si>
    <t>Heriot-Watt University ONLY pay claims via BACS Transfer to UK GBP bank accounts.</t>
  </si>
  <si>
    <t>Total</t>
  </si>
  <si>
    <t xml:space="preserve">Total Due </t>
  </si>
  <si>
    <r>
      <t>Name</t>
    </r>
    <r>
      <rPr>
        <b/>
        <sz val="12"/>
        <rFont val="Arial"/>
        <family val="2"/>
        <charset val="0"/>
      </rPr>
      <t>*</t>
    </r>
    <r>
      <rPr>
        <b/>
        <sz val="8"/>
        <rFont val="Arial"/>
        <family val="2"/>
        <charset val="0"/>
      </rPr>
      <t>:</t>
    </r>
  </si>
  <si>
    <r>
      <t>Home Address</t>
    </r>
    <r>
      <rPr>
        <b/>
        <sz val="12"/>
        <rFont val="Arial"/>
        <family val="2"/>
        <charset val="0"/>
      </rPr>
      <t>*</t>
    </r>
    <r>
      <rPr>
        <b/>
        <sz val="8"/>
        <rFont val="Arial"/>
        <family val="2"/>
        <charset val="0"/>
      </rPr>
      <t>:</t>
    </r>
  </si>
  <si>
    <r>
      <t>Email Address</t>
    </r>
    <r>
      <rPr>
        <b/>
        <sz val="12"/>
        <rFont val="Arial"/>
        <family val="2"/>
        <charset val="0"/>
      </rPr>
      <t>*</t>
    </r>
    <r>
      <rPr>
        <b/>
        <sz val="8"/>
        <rFont val="Arial"/>
        <family val="2"/>
        <charset val="0"/>
      </rPr>
      <t>:</t>
    </r>
  </si>
  <si>
    <r>
      <t xml:space="preserve">Items marked </t>
    </r>
    <r>
      <rPr>
        <sz val="12"/>
        <rFont val="Arial"/>
        <family val="2"/>
        <charset val="0"/>
      </rPr>
      <t>*</t>
    </r>
    <r>
      <rPr>
        <sz val="10"/>
        <rFont val="Arial"/>
        <family val="2"/>
        <charset val="0"/>
      </rPr>
      <t xml:space="preserve"> are mandatory</t>
    </r>
  </si>
  <si>
    <r>
      <t>PURPOSE</t>
    </r>
    <r>
      <rPr>
        <b/>
        <sz val="12"/>
        <rFont val="Arial"/>
        <family val="2"/>
        <charset val="0"/>
      </rPr>
      <t>*</t>
    </r>
    <r>
      <rPr>
        <b/>
        <sz val="8"/>
        <rFont val="Arial"/>
        <family val="2"/>
        <charset val="0"/>
      </rPr>
      <t>:</t>
    </r>
  </si>
  <si>
    <r>
      <t>DATES FROM/TO</t>
    </r>
    <r>
      <rPr>
        <b/>
        <sz val="12"/>
        <rFont val="Arial"/>
        <family val="2"/>
        <charset val="0"/>
      </rPr>
      <t>*</t>
    </r>
    <r>
      <rPr>
        <b/>
        <sz val="8"/>
        <rFont val="Arial"/>
        <family val="2"/>
        <charset val="0"/>
      </rPr>
      <t>:</t>
    </r>
  </si>
  <si>
    <t>EXPENDITURE ORGANISATION</t>
  </si>
  <si>
    <t>Motor Cycles</t>
  </si>
  <si>
    <t>Pedal Cycles</t>
  </si>
  <si>
    <t>Entertainment Staff/Students</t>
  </si>
  <si>
    <t>Printing Stationery &amp; Copying</t>
  </si>
  <si>
    <t>Subsistence-  Meals</t>
  </si>
  <si>
    <t>EXPENSES &amp; MILEAGE CLAIM FORM (NON-PROJECTS)</t>
  </si>
  <si>
    <t>VISITORS</t>
  </si>
  <si>
    <t>If your claim is for Interview Expenses please refer to the tab Reimbursable Expenses</t>
  </si>
  <si>
    <t>Reimbursable Expenses</t>
  </si>
  <si>
    <t>Expenses will be reimbursed in accordance with the following</t>
  </si>
  <si>
    <t>Travel</t>
  </si>
  <si>
    <t>Subsistence</t>
  </si>
  <si>
    <t>All Expenses</t>
  </si>
  <si>
    <t xml:space="preserve">Rail fare, normally standard class or bus fare incurred. </t>
  </si>
  <si>
    <t xml:space="preserve">All expenses claimed muist be itemised and supporting vouchers or receipts </t>
  </si>
  <si>
    <t>If a private car is used, expenses payable will be linited to rail and/or bus fares, or</t>
  </si>
  <si>
    <t>Mileage allowance cannot be claimed unless prior approval is obtained</t>
  </si>
  <si>
    <t xml:space="preserve"> is restricted   to the cheapest available air fare.</t>
  </si>
  <si>
    <r>
      <t xml:space="preserve"> </t>
    </r>
    <r>
      <rPr>
        <b/>
        <sz val="11"/>
        <rFont val="Calibri"/>
        <family val="2"/>
        <charset val="0"/>
      </rPr>
      <t xml:space="preserve">Air fare will only be reimbursed if prior approval has been obtained: such a claim </t>
    </r>
  </si>
  <si>
    <t xml:space="preserve">All reasonable meal and overnight accommodation expenses will be paid subject </t>
  </si>
  <si>
    <t>to receipts being obtained wherever possible</t>
  </si>
  <si>
    <t>Interviewee's can obtain details of our policy limits on application</t>
  </si>
  <si>
    <t>provided wherever possible</t>
  </si>
  <si>
    <t>"saver" tickets should be purchased where possible.</t>
  </si>
  <si>
    <t>alternatively, in approved cases, to the actual cost of petrol and oil used.</t>
  </si>
  <si>
    <t>EXPENSES &amp; MILEAGE CLAIM FORM (PROJECTS)</t>
  </si>
  <si>
    <t>UK Incidetals - UK Trip</t>
  </si>
  <si>
    <t>UK Incidentals - Overseas Trip</t>
  </si>
  <si>
    <t>Motor Cyclesn/a</t>
  </si>
  <si>
    <t>Personal Vehiclen/a</t>
  </si>
  <si>
    <t>Pedal Cyclesn/a</t>
  </si>
  <si>
    <t>Personal Vehiclen/an/a</t>
  </si>
  <si>
    <t>Motor Cyclesn/an/a</t>
  </si>
  <si>
    <t>Pedal Cyclesn/an/a</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</si>
</sst>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164" formatCode="dd/mm/yy"/>
    <numFmt numFmtId="165" formatCode="0000"/>
  </numFmts>
  <fonts count="31">
    <font>
      <sz val="10"/>
      <name val="Arial"/>
      <charset val="0"/>
    </font>
    <font>
      <sz val="10"/>
      <name val="Arial"/>
      <family val="2"/>
      <charset val="0"/>
    </font>
    <font>
      <sz val="8"/>
      <name val="Arial"/>
      <family val="2"/>
      <charset val="0"/>
    </font>
    <font>
      <b/>
      <sz val="10"/>
      <name val="Arial"/>
      <family val="2"/>
      <charset val="0"/>
    </font>
    <font>
      <sz val="10"/>
      <name val="Arial"/>
      <charset val="0"/>
    </font>
    <font>
      <b/>
      <sz val="12"/>
      <name val="Arial"/>
      <family val="2"/>
      <charset val="0"/>
    </font>
    <font>
      <b/>
      <sz val="8"/>
      <name val="Arial"/>
      <family val="2"/>
      <charset val="0"/>
    </font>
    <font>
      <sz val="8"/>
      <color indexed="81"/>
      <name val="Tahoma"/>
      <family val="2"/>
      <charset val="0"/>
    </font>
    <font>
      <b/>
      <sz val="8"/>
      <color indexed="81"/>
      <name val="Tahoma"/>
      <family val="2"/>
      <charset val="0"/>
    </font>
    <font>
      <sz val="6"/>
      <name val="Arial"/>
      <family val="2"/>
      <charset val="0"/>
    </font>
    <font>
      <sz val="7"/>
      <name val="Arial"/>
      <family val="2"/>
      <charset val="0"/>
    </font>
    <font>
      <u val="single"/>
      <sz val="10"/>
      <color indexed="12"/>
      <name val="Arial"/>
      <family val="2"/>
      <charset val="0"/>
    </font>
    <font>
      <u val="single"/>
      <sz val="8"/>
      <color indexed="12"/>
      <name val="Arial"/>
      <family val="2"/>
      <charset val="0"/>
    </font>
    <font>
      <b/>
      <sz val="11"/>
      <name val="Arial"/>
      <family val="2"/>
      <charset val="0"/>
    </font>
    <font>
      <sz val="11"/>
      <name val="Arial"/>
      <family val="2"/>
      <charset val="0"/>
    </font>
    <font>
      <b/>
      <sz val="7"/>
      <name val="Arial"/>
      <family val="2"/>
      <charset val="0"/>
    </font>
    <font>
      <sz val="12"/>
      <name val="Arial"/>
      <family val="2"/>
      <charset val="0"/>
    </font>
    <font>
      <b/>
      <u val="single"/>
      <sz val="12"/>
      <color indexed="12"/>
      <name val="Arial"/>
      <family val="2"/>
      <charset val="0"/>
    </font>
    <font>
      <b/>
      <sz val="9"/>
      <name val="Arial"/>
      <family val="2"/>
      <charset val="0"/>
    </font>
    <font>
      <sz val="9"/>
      <name val="Arial"/>
      <family val="2"/>
      <charset val="0"/>
    </font>
    <font>
      <u val="single"/>
      <sz val="9"/>
      <color indexed="12"/>
      <name val="Arial"/>
      <family val="2"/>
      <charset val="0"/>
    </font>
    <font>
      <b/>
      <sz val="11"/>
      <name val="Calibri"/>
      <family val="2"/>
      <charset val="0"/>
    </font>
    <font>
      <b/>
      <sz val="12"/>
      <name val="Times New Roman"/>
      <family val="1"/>
      <charset val="0"/>
    </font>
    <font>
      <sz val="12"/>
      <name val="Calibri"/>
      <family val="2"/>
      <charset val="0"/>
      <scheme val="minor"/>
    </font>
    <font>
      <sz val="10"/>
      <name val="Calibri"/>
      <family val="2"/>
      <charset val="0"/>
      <scheme val="minor"/>
    </font>
    <font>
      <b/>
      <sz val="12"/>
      <name val="Calibri"/>
      <family val="2"/>
      <charset val="0"/>
      <scheme val="minor"/>
    </font>
    <font>
      <b/>
      <sz val="10"/>
      <name val="Calibri"/>
      <family val="2"/>
      <charset val="0"/>
      <scheme val="minor"/>
    </font>
    <font>
      <sz val="11"/>
      <name val="Calibri"/>
      <family val="2"/>
      <charset val="0"/>
      <scheme val="minor"/>
    </font>
    <font>
      <sz val="8"/>
      <color theme="1"/>
      <name val="Arial"/>
      <family val="2"/>
      <charset val="0"/>
    </font>
    <font>
      <b/>
      <sz val="14"/>
      <name val="Calibri"/>
      <family val="2"/>
      <charset val="0"/>
      <scheme val="minor"/>
    </font>
    <font>
      <b/>
      <sz val="16"/>
      <name val="Calibri"/>
      <family val="2"/>
      <charset val="0"/>
      <scheme val="minor"/>
    </font>
  </fonts>
  <fills count="7">
    <fill>
      <patternFill patternType="none">
        <fgColor indexed="64"/>
        <bgColor indexed="65"/>
      </patternFill>
    </fill>
    <fill>
      <patternFill patternType="gray125">
        <fgColor indexed="64"/>
        <bgColor indexed="65"/>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rgb="FFCCFFCC"/>
        <bgColor indexed="64"/>
      </patternFill>
    </fill>
    <fill>
      <patternFill patternType="solid">
        <fgColor rgb="FFCCCCFF"/>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56">
    <xf numFmtId="0" fontId="0" fillId="0" borderId="0"/>
    <xf numFmtId="0" fontId="11" fillId="0" borderId="0" applyBorder="0" applyNumberFormat="0" applyFill="0" applyProtection="0">
      <alignment vertical="top"/>
      <protection locked="0"/>
    </xf>
  </cellStyleXfs>
  <cellXfs>
    <xf numFmtId="0" fontId="0" fillId="0" borderId="0" xfId="0"/>
    <xf numFmtId="0" fontId="2" fillId="0" borderId="0" xfId="0" applyFont="1"/>
    <xf numFmtId="0" fontId="6" fillId="0" borderId="0" xfId="0" applyFont="1"/>
    <xf numFmtId="0" fontId="9" fillId="0" borderId="0" xfId="0" applyAlignment="1" applyFont="1">
      <alignment horizontal="center" vertical="top" wrapText="1"/>
    </xf>
    <xf numFmtId="0" fontId="0" fillId="0" borderId="0" xfId="0" applyAlignment="1"/>
    <xf numFmtId="0" fontId="2" fillId="0" borderId="0" xfId="0" applyAlignment="1" applyFont="1"/>
    <xf numFmtId="0" fontId="2" fillId="2" borderId="1" xfId="0" applyAlignment="1" applyBorder="1" applyFont="1" applyFill="1" applyProtection="1">
      <alignment vertical="center"/>
    </xf>
    <xf numFmtId="4" fontId="2" fillId="2" borderId="1" xfId="0" applyAlignment="1" applyBorder="1" applyFont="1" applyNumberFormat="1" applyFill="1" applyProtection="1">
      <alignment vertical="center"/>
    </xf>
    <xf numFmtId="4" fontId="2" fillId="2" borderId="2" xfId="0" applyAlignment="1" applyBorder="1" applyFont="1" applyNumberFormat="1" applyFill="1" applyProtection="1">
      <alignment vertical="center"/>
    </xf>
    <xf numFmtId="4" fontId="0" fillId="2" borderId="1" xfId="0" applyAlignment="1" applyBorder="1" applyNumberFormat="1" applyFill="1" applyProtection="1">
      <alignment vertical="center"/>
    </xf>
    <xf numFmtId="0" fontId="6" fillId="2" borderId="3" xfId="0" applyAlignment="1" applyBorder="1" applyFont="1" applyFill="1" applyProtection="1">
      <alignment vertical="center"/>
    </xf>
    <xf numFmtId="0" fontId="6" fillId="2" borderId="1" xfId="0" applyAlignment="1" applyBorder="1" applyFont="1" applyFill="1" applyProtection="1">
      <alignment vertical="center"/>
    </xf>
    <xf numFmtId="4" fontId="3" fillId="2" borderId="0" xfId="0" applyAlignment="1" applyBorder="1" applyFont="1" applyNumberFormat="1" applyFill="1" applyProtection="1">
      <alignment horizontal="right" vertical="center" shrinkToFit="1"/>
    </xf>
    <xf numFmtId="0" fontId="1" fillId="2" borderId="0" xfId="0" applyAlignment="1" applyBorder="1" applyFont="1" applyFill="1" applyProtection="1">
      <alignment vertical="center"/>
    </xf>
    <xf numFmtId="0" fontId="1" fillId="2" borderId="4" xfId="0" applyAlignment="1" applyBorder="1" applyFont="1" applyFill="1" applyProtection="1">
      <alignment vertical="center"/>
    </xf>
    <xf numFmtId="164" fontId="13" fillId="2" borderId="3" xfId="0" applyAlignment="1" applyBorder="1" applyFont="1" applyNumberFormat="1" applyFill="1" applyProtection="1">
      <alignment vertical="center"/>
    </xf>
    <xf numFmtId="0" fontId="14" fillId="2" borderId="1" xfId="0" applyAlignment="1" applyBorder="1" applyFont="1" applyFill="1" applyProtection="1">
      <alignment vertical="center"/>
    </xf>
    <xf numFmtId="0" fontId="1" fillId="2" borderId="1" xfId="0" applyAlignment="1" applyBorder="1" applyFont="1" applyFill="1" applyProtection="1">
      <alignment vertical="center"/>
    </xf>
    <xf numFmtId="4" fontId="2" fillId="2" borderId="1" xfId="0" applyAlignment="1" applyBorder="1" applyFont="1" applyNumberFormat="1" applyFill="1" applyProtection="1">
      <alignment horizontal="left" vertical="center"/>
    </xf>
    <xf numFmtId="0" fontId="6" fillId="2" borderId="1" xfId="0" applyAlignment="1" applyBorder="1" applyFont="1" applyFill="1" applyProtection="1">
      <alignment horizontal="left" vertical="center" indent="2"/>
    </xf>
    <xf numFmtId="0" fontId="6" fillId="2" borderId="1" xfId="0" applyAlignment="1" applyBorder="1" applyFont="1" applyFill="1" applyProtection="1" quotePrefix="1">
      <alignment vertical="center"/>
    </xf>
    <xf numFmtId="0" fontId="1" fillId="0" borderId="0" xfId="0" applyFont="1"/>
    <xf numFmtId="0" fontId="1" fillId="0" borderId="0" xfId="0" applyAlignment="1" applyFont="1">
      <alignment vertical="center"/>
    </xf>
    <xf numFmtId="0" fontId="1" fillId="0" borderId="0" xfId="0" applyAlignment="1" applyFont="1"/>
    <xf numFmtId="0" fontId="3" fillId="0" borderId="0" xfId="0" applyFont="1"/>
    <xf numFmtId="0" fontId="1" fillId="0" borderId="0" xfId="0" applyAlignment="1" applyFont="1">
      <alignment horizontal="center" vertical="top" wrapText="1"/>
    </xf>
    <xf numFmtId="0" fontId="1" fillId="0" borderId="0" xfId="0" applyAlignment="1" applyFont="1">
      <alignment horizontal="left"/>
    </xf>
    <xf numFmtId="0" fontId="1" fillId="0" borderId="0" xfId="0" applyAlignment="1" applyFont="1">
      <alignment horizontal="left" vertical="center"/>
    </xf>
    <xf numFmtId="0" fontId="3" fillId="0" borderId="0" xfId="0" applyAlignment="1" applyFont="1">
      <alignment horizontal="left"/>
    </xf>
    <xf numFmtId="0" fontId="1" fillId="0" borderId="0" xfId="0" applyAlignment="1" applyFont="1">
      <alignment horizontal="left" vertical="top" wrapText="1"/>
    </xf>
    <xf numFmtId="2" fontId="1" fillId="0" borderId="0" xfId="0" applyAlignment="1" applyFont="1" applyNumberFormat="1">
      <alignment horizontal="left"/>
    </xf>
    <xf numFmtId="2" fontId="1" fillId="0" borderId="0" xfId="0" applyFont="1" applyNumberFormat="1"/>
    <xf numFmtId="2" fontId="1" fillId="0" borderId="0" xfId="0" applyAlignment="1" applyFont="1" applyNumberFormat="1">
      <alignment vertical="center"/>
    </xf>
    <xf numFmtId="2" fontId="1" fillId="0" borderId="0" xfId="0" applyAlignment="1" applyFont="1" applyNumberFormat="1"/>
    <xf numFmtId="2" fontId="3" fillId="0" borderId="0" xfId="0" applyFont="1" applyNumberFormat="1"/>
    <xf numFmtId="2" fontId="1" fillId="0" borderId="0" xfId="0" applyAlignment="1" applyFont="1" applyNumberFormat="1">
      <alignment horizontal="center" vertical="top" wrapText="1"/>
    </xf>
    <xf numFmtId="0" fontId="2" fillId="2" borderId="0" xfId="0" applyAlignment="1" applyBorder="1" applyFont="1" applyFill="1" applyProtection="1">
      <alignment horizontal="center" vertical="center"/>
    </xf>
    <xf numFmtId="0" fontId="0" fillId="3" borderId="0" xfId="0" applyAlignment="1" applyBorder="1" applyFill="1" applyProtection="1"/>
    <xf numFmtId="164" fontId="13" fillId="3" borderId="3" xfId="0" applyAlignment="1" applyBorder="1" applyFont="1" applyNumberFormat="1" applyFill="1" applyProtection="1">
      <alignment vertical="center"/>
    </xf>
    <xf numFmtId="0" fontId="14" fillId="3" borderId="1" xfId="0" applyAlignment="1" applyBorder="1" applyFont="1" applyFill="1" applyProtection="1">
      <alignment vertical="center"/>
    </xf>
    <xf numFmtId="0" fontId="2" fillId="3" borderId="1" xfId="0" applyAlignment="1" applyBorder="1" applyFont="1" applyFill="1" applyProtection="1">
      <alignment vertical="center"/>
    </xf>
    <xf numFmtId="4" fontId="2" fillId="3" borderId="1" xfId="0" applyAlignment="1" applyBorder="1" applyFont="1" applyNumberFormat="1" applyFill="1" applyProtection="1">
      <alignment vertical="center"/>
    </xf>
    <xf numFmtId="4" fontId="2" fillId="3" borderId="2" xfId="0" applyAlignment="1" applyBorder="1" applyFont="1" applyNumberFormat="1" applyFill="1" applyProtection="1">
      <alignment vertical="center"/>
    </xf>
    <xf numFmtId="0" fontId="6" fillId="3" borderId="5" xfId="0" applyAlignment="1" applyBorder="1" applyFont="1" applyFill="1" applyProtection="1">
      <alignment horizontal="left" vertical="center" indent="2"/>
    </xf>
    <xf numFmtId="4" fontId="3" fillId="3" borderId="0" xfId="0" applyAlignment="1" applyBorder="1" applyFont="1" applyNumberFormat="1" applyFill="1" applyProtection="1">
      <alignment horizontal="right" vertical="center" shrinkToFit="1"/>
    </xf>
    <xf numFmtId="0" fontId="1" fillId="3" borderId="0" xfId="0" applyAlignment="1" applyBorder="1" applyFont="1" applyFill="1" applyProtection="1">
      <alignment vertical="center"/>
    </xf>
    <xf numFmtId="0" fontId="1" fillId="3" borderId="4" xfId="0" applyAlignment="1" applyBorder="1" applyFont="1" applyFill="1" applyProtection="1">
      <alignment vertical="center"/>
    </xf>
    <xf numFmtId="4" fontId="2" fillId="3" borderId="1" xfId="0" applyAlignment="1" applyBorder="1" applyFont="1" applyNumberFormat="1" applyFill="1" applyProtection="1">
      <alignment horizontal="left" vertical="center"/>
    </xf>
    <xf numFmtId="4" fontId="0" fillId="3" borderId="1" xfId="0" applyAlignment="1" applyBorder="1" applyNumberFormat="1" applyFill="1" applyProtection="1">
      <alignment vertical="center"/>
    </xf>
    <xf numFmtId="0" fontId="0" fillId="3" borderId="5" xfId="0" applyAlignment="1" applyBorder="1" applyFill="1" applyProtection="1"/>
    <xf numFmtId="0" fontId="2" fillId="3" borderId="0" xfId="0" applyAlignment="1" applyBorder="1" applyFont="1" applyFill="1" applyProtection="1">
      <alignment horizontal="center" vertical="center"/>
    </xf>
    <xf numFmtId="0" fontId="0" fillId="0" borderId="0" xfId="0" applyProtection="1"/>
    <xf numFmtId="0" fontId="0" fillId="0" borderId="0" xfId="0" applyAlignment="1" applyProtection="1"/>
    <xf numFmtId="0" fontId="2" fillId="0" borderId="0" xfId="0" applyBorder="1" applyFont="1" applyProtection="1"/>
    <xf numFmtId="0" fontId="2" fillId="0" borderId="0" xfId="0" applyFont="1" applyProtection="1"/>
    <xf numFmtId="0" fontId="0" fillId="0" borderId="0" xfId="0" applyBorder="1" applyProtection="1"/>
    <xf numFmtId="0" fontId="2" fillId="0" borderId="6" xfId="0" applyAlignment="1" applyBorder="1" applyFont="1" applyProtection="1">
      <alignment horizontal="center"/>
    </xf>
    <xf numFmtId="0" fontId="2" fillId="0" borderId="0" xfId="0" applyAlignment="1" applyBorder="1" applyFont="1" applyProtection="1">
      <alignment vertical="center"/>
    </xf>
    <xf numFmtId="0" fontId="2" fillId="0" borderId="0" xfId="0" applyAlignment="1" applyFont="1" applyProtection="1">
      <alignment vertical="center"/>
    </xf>
    <xf numFmtId="0" fontId="6" fillId="0" borderId="0" xfId="0" applyFont="1" applyProtection="1"/>
    <xf numFmtId="0" fontId="0" fillId="2" borderId="2" xfId="0" applyAlignment="1" applyBorder="1" applyFill="1" applyProtection="1">
      <alignment horizontal="left" vertical="center"/>
    </xf>
    <xf numFmtId="0" fontId="0" fillId="2" borderId="7" xfId="0" applyAlignment="1" applyBorder="1" applyFill="1" applyProtection="1"/>
    <xf numFmtId="0" fontId="0" fillId="2" borderId="8" xfId="0" applyAlignment="1" applyBorder="1" applyFill="1" applyProtection="1"/>
    <xf numFmtId="0" fontId="0" fillId="2" borderId="0" xfId="0" applyAlignment="1" applyBorder="1" applyFill="1" applyProtection="1">
      <alignment horizontal="left"/>
    </xf>
    <xf numFmtId="0" fontId="9" fillId="2" borderId="9" xfId="0" applyAlignment="1" applyBorder="1" applyFont="1" applyFill="1" applyProtection="1">
      <alignment horizontal="center" vertical="top" wrapText="1"/>
    </xf>
    <xf numFmtId="0" fontId="9" fillId="2" borderId="4" xfId="0" applyAlignment="1" applyBorder="1" applyFont="1" applyFill="1" applyProtection="1">
      <alignment horizontal="center" vertical="top" wrapText="1"/>
    </xf>
    <xf numFmtId="0" fontId="0" fillId="2" borderId="0" xfId="0" applyBorder="1" applyFill="1" applyProtection="1"/>
    <xf numFmtId="0" fontId="2" fillId="2" borderId="9" xfId="0" applyAlignment="1" applyBorder="1" applyFont="1" applyFill="1" applyProtection="1"/>
    <xf numFmtId="0" fontId="2" fillId="2" borderId="4" xfId="0" applyAlignment="1" applyBorder="1" applyFont="1" applyFill="1" applyProtection="1"/>
    <xf numFmtId="0" fontId="2" fillId="2" borderId="0" xfId="0" applyAlignment="1" applyBorder="1" applyFont="1" applyFill="1" applyProtection="1"/>
    <xf numFmtId="0" fontId="6" fillId="2" borderId="10" xfId="0" applyAlignment="1" applyBorder="1" applyFont="1" applyFill="1" applyProtection="1"/>
    <xf numFmtId="0" fontId="6" fillId="2" borderId="5" xfId="0" applyAlignment="1" applyBorder="1" applyFont="1" applyFill="1" applyProtection="1"/>
    <xf numFmtId="0" fontId="6" fillId="2" borderId="11" xfId="0" applyAlignment="1" applyBorder="1" applyFont="1" applyFill="1" applyProtection="1"/>
    <xf numFmtId="0" fontId="0" fillId="3" borderId="2" xfId="0" applyAlignment="1" applyBorder="1" applyFill="1" applyProtection="1">
      <alignment horizontal="left" vertical="center"/>
    </xf>
    <xf numFmtId="0" fontId="0" fillId="3" borderId="7" xfId="0" applyAlignment="1" applyBorder="1" applyFill="1" applyProtection="1"/>
    <xf numFmtId="0" fontId="5" fillId="3" borderId="7" xfId="0" applyAlignment="1" applyBorder="1" applyFont="1" applyFill="1" applyProtection="1"/>
    <xf numFmtId="0" fontId="0" fillId="3" borderId="8" xfId="0" applyAlignment="1" applyBorder="1" applyFill="1" applyProtection="1"/>
    <xf numFmtId="0" fontId="0" fillId="3" borderId="4" xfId="0" applyAlignment="1" applyBorder="1" applyFill="1" applyProtection="1"/>
    <xf numFmtId="0" fontId="0" fillId="3" borderId="0" xfId="0" applyAlignment="1" applyBorder="1" applyFill="1" applyProtection="1">
      <alignment horizontal="left"/>
    </xf>
    <xf numFmtId="0" fontId="9" fillId="3" borderId="9" xfId="0" applyAlignment="1" applyBorder="1" applyFont="1" applyFill="1" applyProtection="1">
      <alignment horizontal="center" vertical="top" wrapText="1"/>
    </xf>
    <xf numFmtId="0" fontId="9" fillId="3" borderId="0" xfId="0" applyAlignment="1" applyBorder="1" applyFont="1" applyFill="1" applyProtection="1">
      <alignment horizontal="center" vertical="top" wrapText="1"/>
    </xf>
    <xf numFmtId="0" fontId="9" fillId="3" borderId="4" xfId="0" applyAlignment="1" applyBorder="1" applyFont="1" applyFill="1" applyProtection="1">
      <alignment horizontal="center" vertical="top" wrapText="1"/>
    </xf>
    <xf numFmtId="0" fontId="2" fillId="3" borderId="9" xfId="0" applyAlignment="1" applyBorder="1" applyFont="1" applyFill="1" applyProtection="1"/>
    <xf numFmtId="0" fontId="2" fillId="3" borderId="4" xfId="0" applyAlignment="1" applyBorder="1" applyFont="1" applyFill="1" applyProtection="1"/>
    <xf numFmtId="0" fontId="2" fillId="3" borderId="0" xfId="0" applyAlignment="1" applyBorder="1" applyFont="1" applyFill="1" applyProtection="1"/>
    <xf numFmtId="0" fontId="3" fillId="3" borderId="9" xfId="0" applyAlignment="1" applyBorder="1" applyFont="1" applyFill="1" applyProtection="1"/>
    <xf numFmtId="0" fontId="3" fillId="3" borderId="0" xfId="0" applyAlignment="1" applyBorder="1" applyFont="1" applyFill="1" applyProtection="1"/>
    <xf numFmtId="0" fontId="3" fillId="3" borderId="4" xfId="0" applyAlignment="1" applyBorder="1" applyFont="1" applyFill="1" applyProtection="1"/>
    <xf numFmtId="0" fontId="6" fillId="3" borderId="9" xfId="0" applyBorder="1" applyFont="1" applyFill="1" applyProtection="1"/>
    <xf numFmtId="0" fontId="2" fillId="3" borderId="0" xfId="0" applyBorder="1" applyFont="1" applyFill="1" applyProtection="1"/>
    <xf numFmtId="0" fontId="12" fillId="3" borderId="0" xfId="1" applyAlignment="1" applyBorder="1" applyFont="1" applyFill="1" applyProtection="1"/>
    <xf numFmtId="0" fontId="6" fillId="3" borderId="0" xfId="0" applyBorder="1" applyFont="1" applyFill="1" applyProtection="1"/>
    <xf numFmtId="0" fontId="6" fillId="3" borderId="10" xfId="0" applyAlignment="1" applyBorder="1" applyFont="1" applyFill="1" applyProtection="1"/>
    <xf numFmtId="0" fontId="6" fillId="3" borderId="5" xfId="0" applyAlignment="1" applyBorder="1" applyFont="1" applyFill="1" applyProtection="1"/>
    <xf numFmtId="0" fontId="6" fillId="3" borderId="11" xfId="0" applyAlignment="1" applyBorder="1" applyFont="1" applyFill="1" applyProtection="1"/>
    <xf numFmtId="164" fontId="13" fillId="2" borderId="3" xfId="0" applyAlignment="1" applyBorder="1" applyFont="1" applyNumberFormat="1" applyFill="1" applyProtection="1">
      <alignment vertical="center" shrinkToFit="1"/>
    </xf>
    <xf numFmtId="0" fontId="2" fillId="2" borderId="1" xfId="0" applyAlignment="1" applyBorder="1" applyFont="1" applyFill="1" applyProtection="1">
      <alignment horizontal="left"/>
    </xf>
    <xf numFmtId="0" fontId="2" fillId="2" borderId="2" xfId="0" applyAlignment="1" applyBorder="1" applyFont="1" applyFill="1" applyProtection="1">
      <alignment horizontal="left"/>
    </xf>
    <xf numFmtId="0" fontId="0" fillId="3" borderId="1" xfId="0" applyAlignment="1" applyBorder="1" applyFill="1" applyProtection="1">
      <alignment vertical="center" shrinkToFit="1"/>
    </xf>
    <xf numFmtId="164" fontId="13" fillId="3" borderId="3" xfId="0" applyAlignment="1" applyBorder="1" applyFont="1" applyNumberFormat="1" applyFill="1" applyProtection="1">
      <alignment vertical="center" shrinkToFit="1"/>
    </xf>
    <xf numFmtId="0" fontId="2" fillId="3" borderId="1" xfId="0" applyAlignment="1" applyBorder="1" applyFont="1" applyFill="1" applyProtection="1">
      <alignment horizontal="left"/>
    </xf>
    <xf numFmtId="0" fontId="2" fillId="3" borderId="2" xfId="0" applyAlignment="1" applyBorder="1" applyFont="1" applyFill="1" applyProtection="1">
      <alignment horizontal="left"/>
    </xf>
    <xf numFmtId="4" fontId="2" fillId="3" borderId="7" xfId="0" applyAlignment="1" applyBorder="1" applyFont="1" applyNumberFormat="1" applyFill="1" applyProtection="1">
      <alignment vertical="center"/>
    </xf>
    <xf numFmtId="0" fontId="2" fillId="3" borderId="7" xfId="0" applyAlignment="1" applyBorder="1" applyFont="1" applyFill="1" applyProtection="1">
      <alignment vertical="center"/>
    </xf>
    <xf numFmtId="0" fontId="1" fillId="3" borderId="7" xfId="0" applyAlignment="1" applyBorder="1" applyFont="1" applyFill="1" applyProtection="1">
      <alignment vertical="center"/>
    </xf>
    <xf numFmtId="0" fontId="2" fillId="0" borderId="0" xfId="0" applyAlignment="1" applyBorder="1" applyFont="1" applyFill="1" applyProtection="1">
      <alignment horizontal="center" vertical="center"/>
    </xf>
    <xf numFmtId="164" fontId="13" fillId="3" borderId="1" xfId="0" applyAlignment="1" applyBorder="1" applyFont="1" applyNumberFormat="1" applyFill="1" applyProtection="1">
      <alignment vertical="center" shrinkToFit="1"/>
    </xf>
    <xf numFmtId="0" fontId="0" fillId="3" borderId="5" xfId="0" applyAlignment="1" applyBorder="1" applyFill="1" applyProtection="1">
      <alignment vertical="center"/>
    </xf>
    <xf numFmtId="0" fontId="6" fillId="3" borderId="5" xfId="0" applyAlignment="1" applyBorder="1" applyFont="1" applyFill="1" applyProtection="1" quotePrefix="1">
      <alignment vertical="center"/>
    </xf>
    <xf numFmtId="0" fontId="6" fillId="3" borderId="0" xfId="0" applyAlignment="1" applyBorder="1" applyFont="1" applyFill="1" applyProtection="1">
      <alignment horizontal="left" vertical="center" indent="2"/>
    </xf>
    <xf numFmtId="0" fontId="6" fillId="3" borderId="0" xfId="0" applyAlignment="1" applyBorder="1" applyFont="1" applyFill="1" applyProtection="1">
      <alignment horizontal="right" vertical="center" indent="2"/>
    </xf>
    <xf numFmtId="0" fontId="6" fillId="3" borderId="9" xfId="0" applyAlignment="1" applyBorder="1" applyFont="1" applyFill="1" applyProtection="1">
      <alignment horizontal="left" vertical="center" indent="2"/>
    </xf>
    <xf numFmtId="0" fontId="6" fillId="3" borderId="4" xfId="0" applyAlignment="1" applyBorder="1" applyFont="1" applyFill="1" applyProtection="1">
      <alignment horizontal="right" vertical="center" indent="2"/>
    </xf>
    <xf numFmtId="164" fontId="13" fillId="2" borderId="1" xfId="0" applyAlignment="1" applyBorder="1" applyFont="1" applyNumberFormat="1" applyFill="1" applyProtection="1">
      <alignment vertical="center" shrinkToFit="1"/>
    </xf>
    <xf numFmtId="4" fontId="2" fillId="2" borderId="7" xfId="0" applyAlignment="1" applyBorder="1" applyFont="1" applyNumberFormat="1" applyFill="1" applyProtection="1">
      <alignment vertical="center"/>
    </xf>
    <xf numFmtId="49" fontId="0" fillId="4" borderId="12" xfId="0" applyAlignment="1" applyBorder="1" applyNumberFormat="1" applyFill="1" applyProtection="1">
      <alignment vertical="center"/>
      <protection locked="0"/>
    </xf>
    <xf numFmtId="0" fontId="18" fillId="2" borderId="9" xfId="0" applyBorder="1" applyFont="1" applyFill="1" applyProtection="1"/>
    <xf numFmtId="0" fontId="19" fillId="2" borderId="0" xfId="0" applyBorder="1" applyFont="1" applyFill="1" applyProtection="1"/>
    <xf numFmtId="0" fontId="20" fillId="2" borderId="0" xfId="1" applyAlignment="1" applyBorder="1" applyFont="1" applyFill="1" applyProtection="1"/>
    <xf numFmtId="0" fontId="18" fillId="2" borderId="0" xfId="0" applyBorder="1" applyFont="1" applyFill="1" applyProtection="1"/>
    <xf numFmtId="0" fontId="3" fillId="2" borderId="5" xfId="0" applyAlignment="1" applyBorder="1" applyFont="1" applyFill="1" applyProtection="1">
      <alignment vertical="top"/>
    </xf>
    <xf numFmtId="0" fontId="3" fillId="2" borderId="5" xfId="0" applyAlignment="1" applyBorder="1" applyFont="1" applyFill="1" applyProtection="1">
      <alignment horizontal="center" vertical="top"/>
    </xf>
    <xf numFmtId="0" fontId="0" fillId="3" borderId="0" xfId="0" applyAlignment="1" applyBorder="1" applyFill="1" applyProtection="1">
      <protection locked="0"/>
    </xf>
    <xf numFmtId="0" fontId="3" fillId="3" borderId="5" xfId="0" applyAlignment="1" applyBorder="1" applyFont="1" applyFill="1" applyProtection="1">
      <alignment vertical="top"/>
    </xf>
    <xf numFmtId="0" fontId="3" fillId="3" borderId="5" xfId="0" applyAlignment="1" applyBorder="1" applyFont="1" applyFill="1" applyProtection="1">
      <alignment horizontal="center" vertical="top"/>
    </xf>
    <xf numFmtId="0" fontId="17" fillId="2" borderId="4" xfId="1" applyAlignment="1" applyBorder="1" applyFont="1" applyFill="1" applyProtection="1"/>
    <xf numFmtId="0" fontId="1" fillId="0" borderId="0" xfId="0" applyFont="1" applyProtection="1"/>
    <xf numFmtId="0" fontId="12" fillId="5" borderId="0" xfId="1" applyAlignment="1" applyBorder="1" applyFont="1" applyFill="1" applyProtection="1"/>
    <xf numFmtId="0" fontId="12" fillId="5" borderId="4" xfId="1" applyAlignment="1" applyBorder="1" applyFont="1" applyFill="1" applyProtection="1"/>
    <xf numFmtId="0" fontId="0" fillId="0" borderId="0" xfId="0" applyBorder="1"/>
    <xf numFmtId="0" fontId="23" fillId="0" borderId="0" xfId="0" applyAlignment="1" applyBorder="1" applyFont="1">
      <alignment vertical="center"/>
    </xf>
    <xf numFmtId="0" fontId="24" fillId="0" borderId="0" xfId="0" applyBorder="1" applyFont="1"/>
    <xf numFmtId="0" fontId="25" fillId="0" borderId="0" xfId="0" applyAlignment="1" applyBorder="1" applyFont="1">
      <alignment vertical="center"/>
    </xf>
    <xf numFmtId="0" fontId="25" fillId="0" borderId="0" xfId="0" applyAlignment="1" applyBorder="1" applyFont="1">
      <alignment horizontal="left" vertical="center" indent="12"/>
    </xf>
    <xf numFmtId="0" fontId="23" fillId="0" borderId="0" xfId="0" applyAlignment="1" applyBorder="1" applyFont="1">
      <alignment horizontal="left" vertical="center" indent="12"/>
    </xf>
    <xf numFmtId="0" fontId="22" fillId="0" borderId="0" xfId="0" applyAlignment="1" applyBorder="1" applyFont="1">
      <alignment horizontal="left" vertical="center" indent="8"/>
    </xf>
    <xf numFmtId="0" fontId="22" fillId="0" borderId="0" xfId="0" applyAlignment="1" applyBorder="1" applyFont="1">
      <alignment horizontal="left" vertical="center" indent="12"/>
    </xf>
    <xf numFmtId="0" fontId="26" fillId="0" borderId="0" xfId="0" applyBorder="1" applyFont="1"/>
    <xf numFmtId="0" fontId="3" fillId="0" borderId="0" xfId="0" applyBorder="1" applyFont="1"/>
    <xf numFmtId="0" fontId="27" fillId="0" borderId="0" xfId="0" applyAlignment="1" applyBorder="1" applyFont="1">
      <alignment horizontal="center"/>
    </xf>
    <xf numFmtId="0" fontId="27" fillId="0" borderId="0" xfId="0" applyAlignment="1" applyBorder="1" applyFont="1">
      <alignment vertical="center"/>
    </xf>
    <xf numFmtId="0" fontId="21" fillId="0" borderId="0" xfId="0" applyAlignment="1" applyBorder="1" applyFont="1"/>
    <xf numFmtId="0" fontId="1" fillId="0" borderId="0" xfId="0" applyBorder="1" applyFont="1"/>
    <xf numFmtId="0" fontId="27" fillId="0" borderId="0" xfId="0" applyBorder="1" applyFont="1"/>
    <xf numFmtId="0" fontId="25" fillId="0" borderId="0" xfId="0" applyAlignment="1" applyBorder="1" applyFont="1">
      <alignment horizontal="center" vertical="center"/>
    </xf>
    <xf numFmtId="0" fontId="23" fillId="0" borderId="0" xfId="0" applyAlignment="1" applyBorder="1" applyFont="1">
      <alignment horizontal="center"/>
    </xf>
    <xf numFmtId="0" fontId="25" fillId="0" borderId="0" xfId="0" applyBorder="1" applyFont="1"/>
    <xf numFmtId="0" fontId="17" fillId="0" borderId="0" xfId="1" applyAlignment="1" applyBorder="1" applyFont="1" applyFill="1" applyProtection="1"/>
    <xf numFmtId="0" fontId="17" fillId="6" borderId="0" xfId="1" applyAlignment="1" applyBorder="1" applyFont="1" applyFill="1" applyProtection="1"/>
    <xf numFmtId="0" fontId="2" fillId="0" borderId="9" xfId="0" applyAlignment="1" applyBorder="1" applyFont="1" applyProtection="1">
      <alignment horizontal="center"/>
    </xf>
    <xf numFmtId="0" fontId="5" fillId="0" borderId="0" xfId="0" applyAlignment="1" applyBorder="1" applyFont="1" applyFill="1" applyProtection="1"/>
    <xf numFmtId="0" fontId="0" fillId="0" borderId="0" xfId="0" applyAlignment="1" applyBorder="1" applyProtection="1"/>
    <xf numFmtId="0" fontId="2" fillId="0" borderId="0" xfId="0" applyAlignment="1" applyBorder="1" applyFont="1" applyProtection="1">
      <alignment horizontal="center"/>
    </xf>
    <xf numFmtId="0" fontId="0" fillId="2" borderId="0" xfId="0" applyAlignment="1" applyBorder="1" applyFill="1" applyProtection="1">
      <alignment vertical="center"/>
    </xf>
    <xf numFmtId="0" fontId="0" fillId="2" borderId="0" xfId="0" applyAlignment="1" applyBorder="1" applyFill="1" applyProtection="1"/>
    <xf numFmtId="0" fontId="5" fillId="2" borderId="7" xfId="0" applyAlignment="1" applyBorder="1" applyFont="1" applyFill="1" applyProtection="1"/>
    <xf numFmtId="0" fontId="0" fillId="2" borderId="9" xfId="0" applyAlignment="1" applyBorder="1" applyFill="1" applyProtection="1"/>
    <xf numFmtId="0" fontId="0" fillId="2" borderId="4" xfId="0" applyAlignment="1" applyBorder="1" applyFill="1" applyProtection="1"/>
    <xf numFmtId="0" fontId="9" fillId="2" borderId="0" xfId="0" applyAlignment="1" applyBorder="1" applyFont="1" applyFill="1" applyProtection="1">
      <alignment horizontal="center" vertical="top"/>
    </xf>
    <xf numFmtId="0" fontId="0" fillId="2" borderId="0" xfId="0" applyAlignment="1" applyBorder="1" applyFill="1" applyProtection="1">
      <alignment horizontal="center" vertical="top"/>
    </xf>
    <xf numFmtId="0" fontId="19" fillId="2" borderId="0" xfId="0" applyAlignment="1" applyBorder="1" applyFont="1" applyFill="1" applyProtection="1"/>
    <xf numFmtId="0" fontId="19" fillId="2" borderId="4" xfId="0" applyAlignment="1" applyBorder="1" applyFont="1" applyFill="1" applyProtection="1"/>
    <xf numFmtId="0" fontId="3" fillId="2" borderId="9" xfId="0" applyAlignment="1" applyBorder="1" applyFont="1" applyFill="1" applyProtection="1"/>
    <xf numFmtId="0" fontId="3" fillId="2" borderId="0" xfId="0" applyAlignment="1" applyBorder="1" applyFont="1" applyFill="1" applyProtection="1"/>
    <xf numFmtId="0" fontId="3" fillId="2" borderId="4" xfId="0" applyAlignment="1" applyBorder="1" applyFont="1" applyFill="1" applyProtection="1"/>
    <xf numFmtId="0" fontId="0" fillId="2" borderId="1" xfId="0" applyAlignment="1" applyBorder="1" applyFill="1" applyProtection="1">
      <alignment vertical="center" shrinkToFit="1"/>
    </xf>
    <xf numFmtId="0" fontId="9" fillId="2" borderId="0" xfId="0" applyAlignment="1" applyBorder="1" applyFont="1" applyFill="1" applyProtection="1">
      <alignment horizontal="center" vertical="top" wrapText="1"/>
    </xf>
    <xf numFmtId="0" fontId="6" fillId="2" borderId="3" xfId="0" applyAlignment="1" applyBorder="1" applyFont="1" applyFill="1" applyProtection="1">
      <alignment horizontal="right" vertical="center"/>
    </xf>
    <xf numFmtId="0" fontId="0" fillId="2" borderId="1" xfId="0" applyAlignment="1" applyBorder="1" applyFill="1" applyProtection="1">
      <alignment vertical="center"/>
    </xf>
    <xf numFmtId="0" fontId="6" fillId="2" borderId="5" xfId="0" applyAlignment="1" applyBorder="1" applyFont="1" applyFill="1" applyProtection="1">
      <alignment horizontal="left" vertical="center" indent="2"/>
    </xf>
    <xf numFmtId="0" fontId="6" fillId="2" borderId="13" xfId="0" applyAlignment="1" applyBorder="1" applyFont="1" applyFill="1" applyProtection="1">
      <alignment horizontal="left" vertical="center" indent="2"/>
    </xf>
    <xf numFmtId="0" fontId="2" fillId="3" borderId="0" xfId="0" applyAlignment="1" applyBorder="1" applyFont="1" applyFill="1" applyProtection="1">
      <alignment horizontal="center" vertical="top" wrapText="1"/>
    </xf>
    <xf numFmtId="0" fontId="6" fillId="3" borderId="3" xfId="0" applyAlignment="1" applyBorder="1" applyFont="1" applyFill="1" applyProtection="1">
      <alignment horizontal="right" vertical="center"/>
    </xf>
    <xf numFmtId="0" fontId="0" fillId="3" borderId="1" xfId="0" applyAlignment="1" applyBorder="1" applyFill="1" applyProtection="1">
      <alignment vertical="center"/>
    </xf>
    <xf numFmtId="0" fontId="6" fillId="5" borderId="5" xfId="0" applyAlignment="1" applyBorder="1" applyFont="1" applyFill="1" applyProtection="1">
      <alignment horizontal="left" vertical="center" indent="2"/>
    </xf>
    <xf numFmtId="0" fontId="0" fillId="3" borderId="9" xfId="0" applyAlignment="1" applyBorder="1" applyFill="1" applyProtection="1"/>
    <xf numFmtId="0" fontId="6" fillId="3" borderId="10" xfId="0" applyAlignment="1" applyBorder="1" applyFont="1" applyFill="1" applyProtection="1">
      <alignment vertical="center"/>
    </xf>
    <xf numFmtId="0" fontId="6" fillId="3" borderId="5" xfId="0" applyAlignment="1" applyBorder="1" applyFont="1" applyFill="1" applyProtection="1">
      <alignment vertical="center"/>
    </xf>
    <xf numFmtId="0" fontId="2" fillId="5" borderId="0" xfId="0" applyAlignment="1" applyBorder="1" applyFont="1" applyFill="1" applyProtection="1"/>
    <xf numFmtId="0" fontId="1" fillId="3" borderId="0" xfId="0" applyAlignment="1" applyBorder="1" applyFont="1" applyFill="1" applyProtection="1"/>
    <xf numFmtId="165" fontId="1" fillId="3" borderId="0" xfId="0" applyAlignment="1" applyBorder="1" applyFont="1" applyNumberFormat="1" applyFill="1" applyProtection="1"/>
    <xf numFmtId="0" fontId="28" fillId="0" borderId="0" xfId="0" applyFont="1" applyProtection="1"/>
    <xf numFmtId="0" fontId="1" fillId="0" borderId="0" xfId="0" applyAlignment="1" applyFont="1" applyProtection="1">
      <alignment vertical="center"/>
    </xf>
    <xf numFmtId="0" fontId="1" fillId="0" borderId="0" xfId="0" applyBorder="1" applyFont="1" applyProtection="1"/>
    <xf numFmtId="0" fontId="6" fillId="2" borderId="5" xfId="0" applyAlignment="1" applyBorder="1" applyFont="1" applyFill="1" applyProtection="1">
      <protection locked="0"/>
    </xf>
    <xf numFmtId="0" fontId="1" fillId="3" borderId="1" xfId="0" applyAlignment="1" applyBorder="1" applyFont="1" applyFill="1" applyProtection="1"/>
    <xf numFmtId="1" fontId="1" fillId="4" borderId="3" xfId="0" applyAlignment="1" applyBorder="1" applyFont="1" applyNumberFormat="1" applyFill="1" applyProtection="1">
      <alignment horizontal="center" vertical="center" shrinkToFit="1"/>
      <protection locked="0"/>
    </xf>
    <xf numFmtId="1" fontId="1" fillId="4" borderId="1" xfId="0" applyAlignment="1" applyBorder="1" applyFont="1" applyNumberFormat="1" applyFill="1" applyProtection="1">
      <alignment horizontal="center" vertical="center" shrinkToFit="1"/>
      <protection locked="0"/>
    </xf>
    <xf numFmtId="1" fontId="1" fillId="4" borderId="2" xfId="0" applyAlignment="1" applyBorder="1" applyFont="1" applyNumberFormat="1" applyFill="1" applyProtection="1">
      <alignment horizontal="center" vertical="center" shrinkToFit="1"/>
      <protection locked="0"/>
    </xf>
    <xf numFmtId="0" fontId="1" fillId="4" borderId="3" xfId="0" applyAlignment="1" applyBorder="1" applyFont="1" applyFill="1" applyProtection="1">
      <alignment horizontal="left" vertical="center"/>
      <protection locked="0"/>
    </xf>
    <xf numFmtId="0" fontId="0" fillId="4" borderId="1" xfId="0" applyAlignment="1" applyBorder="1" applyFill="1" applyProtection="1">
      <alignment horizontal="left" vertical="center"/>
      <protection locked="0"/>
    </xf>
    <xf numFmtId="0" fontId="0" fillId="4" borderId="2" xfId="0" applyAlignment="1" applyBorder="1" applyFill="1" applyProtection="1">
      <alignment horizontal="left" vertical="center"/>
      <protection locked="0"/>
    </xf>
    <xf numFmtId="164" fontId="1" fillId="4" borderId="3" xfId="0" applyAlignment="1" applyBorder="1" applyFont="1" applyNumberFormat="1" applyFill="1" applyProtection="1">
      <alignment vertical="center"/>
      <protection locked="0"/>
    </xf>
    <xf numFmtId="164" fontId="1" fillId="4" borderId="1" xfId="0" applyAlignment="1" applyBorder="1" applyFont="1" applyNumberFormat="1" applyFill="1" applyProtection="1">
      <alignment vertical="center"/>
      <protection locked="0"/>
    </xf>
    <xf numFmtId="164" fontId="1" fillId="4" borderId="2" xfId="0" applyAlignment="1" applyBorder="1" applyFont="1" applyNumberFormat="1" applyFill="1" applyProtection="1">
      <alignment vertical="center"/>
      <protection locked="0"/>
    </xf>
    <xf numFmtId="0" fontId="2" fillId="4" borderId="3" xfId="0" applyAlignment="1" applyBorder="1" applyFont="1" applyFill="1" applyProtection="1">
      <alignment horizontal="center" vertical="center" wrapText="1" shrinkToFit="1"/>
      <protection locked="0"/>
    </xf>
    <xf numFmtId="0" fontId="2" fillId="4" borderId="1" xfId="0" applyAlignment="1" applyBorder="1" applyFont="1" applyFill="1" applyProtection="1">
      <alignment horizontal="center" vertical="center" wrapText="1" shrinkToFit="1"/>
      <protection locked="0"/>
    </xf>
    <xf numFmtId="0" fontId="2" fillId="4" borderId="2" xfId="0" applyAlignment="1" applyBorder="1" applyFont="1" applyFill="1" applyProtection="1">
      <alignment horizontal="center" vertical="center" wrapText="1" shrinkToFit="1"/>
      <protection locked="0"/>
    </xf>
    <xf numFmtId="164" fontId="1" fillId="4" borderId="12" xfId="0" applyAlignment="1" applyBorder="1" applyFont="1" applyNumberFormat="1" applyFill="1" applyProtection="1">
      <alignment vertical="center"/>
      <protection locked="0"/>
    </xf>
    <xf numFmtId="0" fontId="15" fillId="2" borderId="10" xfId="0" applyAlignment="1" applyBorder="1" applyFont="1" applyFill="1" applyProtection="1">
      <alignment horizontal="center" vertical="center" wrapText="1"/>
    </xf>
    <xf numFmtId="0" fontId="15" fillId="2" borderId="5" xfId="0" applyAlignment="1" applyBorder="1" applyFont="1" applyFill="1" applyProtection="1">
      <alignment horizontal="center" vertical="center" wrapText="1"/>
    </xf>
    <xf numFmtId="0" fontId="15" fillId="2" borderId="11" xfId="0" applyAlignment="1" applyBorder="1" applyFont="1" applyFill="1" applyProtection="1">
      <alignment horizontal="center" vertical="center" wrapText="1"/>
    </xf>
    <xf numFmtId="0" fontId="1" fillId="2" borderId="7" xfId="0" applyAlignment="1" applyBorder="1" applyFont="1" applyFill="1" applyProtection="1"/>
    <xf numFmtId="0" fontId="1" fillId="2" borderId="0" xfId="0" applyAlignment="1" applyBorder="1" applyFont="1" applyFill="1" applyProtection="1"/>
    <xf numFmtId="164" fontId="1" fillId="4" borderId="14" xfId="0" applyAlignment="1" applyBorder="1" applyFont="1" applyNumberFormat="1" applyFill="1" applyProtection="1">
      <alignment vertical="center"/>
      <protection locked="0"/>
    </xf>
    <xf numFmtId="164" fontId="1" fillId="4" borderId="7" xfId="0" applyAlignment="1" applyBorder="1" applyFont="1" applyNumberFormat="1" applyFill="1" applyProtection="1">
      <alignment vertical="center"/>
      <protection locked="0"/>
    </xf>
    <xf numFmtId="164" fontId="1" fillId="4" borderId="8" xfId="0" applyAlignment="1" applyBorder="1" applyFont="1" applyNumberFormat="1" applyFill="1" applyProtection="1">
      <alignment vertical="center"/>
      <protection locked="0"/>
    </xf>
    <xf numFmtId="0" fontId="5" fillId="2" borderId="14" xfId="0" applyAlignment="1" applyBorder="1" applyFont="1" applyFill="1" applyProtection="1"/>
    <xf numFmtId="0" fontId="17" fillId="2" borderId="9" xfId="1" applyAlignment="1" applyBorder="1" applyFont="1" applyFill="1" applyProtection="1"/>
    <xf numFmtId="0" fontId="6" fillId="2" borderId="10" xfId="0" applyAlignment="1" applyBorder="1" applyFont="1" applyFill="1" applyProtection="1">
      <alignment horizontal="center" vertical="center"/>
    </xf>
    <xf numFmtId="0" fontId="6" fillId="2" borderId="5" xfId="0" applyAlignment="1" applyBorder="1" applyFont="1" applyFill="1" applyProtection="1">
      <alignment horizontal="center" vertical="center"/>
    </xf>
    <xf numFmtId="0" fontId="6" fillId="2" borderId="11" xfId="0" applyAlignment="1" applyBorder="1" applyFont="1" applyFill="1" applyProtection="1">
      <alignment horizontal="center" vertical="center"/>
    </xf>
    <xf numFmtId="14" fontId="2" fillId="6" borderId="14" xfId="0" applyAlignment="1" applyBorder="1" applyFont="1" applyNumberFormat="1" applyFill="1" applyProtection="1">
      <alignment horizontal="center" vertical="center" shrinkToFit="1"/>
    </xf>
    <xf numFmtId="14" fontId="2" fillId="6" borderId="7" xfId="0" applyAlignment="1" applyBorder="1" applyFont="1" applyNumberFormat="1" applyFill="1" applyProtection="1">
      <alignment horizontal="center" vertical="center" shrinkToFit="1"/>
    </xf>
    <xf numFmtId="14" fontId="2" fillId="6" borderId="8" xfId="0" applyAlignment="1" applyBorder="1" applyFont="1" applyNumberFormat="1" applyFill="1" applyProtection="1">
      <alignment horizontal="center" vertical="center" shrinkToFit="1"/>
    </xf>
    <xf numFmtId="0" fontId="2" fillId="6" borderId="3" xfId="0" applyAlignment="1" applyBorder="1" applyFont="1" applyFill="1" applyProtection="1">
      <alignment shrinkToFit="1"/>
    </xf>
    <xf numFmtId="0" fontId="2" fillId="6" borderId="1" xfId="0" applyAlignment="1" applyBorder="1" applyFont="1" applyFill="1" applyProtection="1">
      <alignment shrinkToFit="1"/>
    </xf>
    <xf numFmtId="0" fontId="2" fillId="6" borderId="2" xfId="0" applyAlignment="1" applyBorder="1" applyFont="1" applyFill="1" applyProtection="1">
      <alignment shrinkToFit="1"/>
    </xf>
    <xf numFmtId="14" fontId="2" fillId="6" borderId="3" xfId="0" applyAlignment="1" applyBorder="1" applyFont="1" applyNumberFormat="1" applyFill="1" applyProtection="1">
      <alignment horizontal="center" vertical="center" shrinkToFit="1"/>
    </xf>
    <xf numFmtId="14" fontId="2" fillId="6" borderId="1" xfId="0" applyAlignment="1" applyBorder="1" applyFont="1" applyNumberFormat="1" applyFill="1" applyProtection="1">
      <alignment horizontal="center" vertical="center" shrinkToFit="1"/>
    </xf>
    <xf numFmtId="14" fontId="2" fillId="6" borderId="2" xfId="0" applyAlignment="1" applyBorder="1" applyFont="1" applyNumberFormat="1" applyFill="1" applyProtection="1">
      <alignment horizontal="center" vertical="center" shrinkToFit="1"/>
    </xf>
    <xf numFmtId="2" fontId="1" fillId="2" borderId="3" xfId="0" applyAlignment="1" applyBorder="1" applyFont="1" applyNumberFormat="1" applyFill="1" applyProtection="1">
      <alignment horizontal="center" vertical="center" shrinkToFit="1"/>
    </xf>
    <xf numFmtId="2" fontId="1" fillId="2" borderId="1" xfId="0" applyAlignment="1" applyBorder="1" applyFont="1" applyNumberFormat="1" applyFill="1" applyProtection="1">
      <alignment horizontal="center" vertical="center" shrinkToFit="1"/>
    </xf>
    <xf numFmtId="2" fontId="1" fillId="2" borderId="2" xfId="0" applyAlignment="1" applyBorder="1" applyFont="1" applyNumberFormat="1" applyFill="1" applyProtection="1">
      <alignment horizontal="center" vertical="center" shrinkToFit="1"/>
    </xf>
    <xf numFmtId="0" fontId="6" fillId="2" borderId="9" xfId="0" applyAlignment="1" applyBorder="1" applyFont="1" applyFill="1" applyProtection="1">
      <alignment vertical="center"/>
    </xf>
    <xf numFmtId="49" fontId="16" fillId="4" borderId="5" xfId="0" applyAlignment="1" applyBorder="1" applyFont="1" applyNumberFormat="1" applyFill="1" applyProtection="1">
      <alignment vertical="top" shrinkToFit="1"/>
      <protection locked="0"/>
    </xf>
    <xf numFmtId="0" fontId="11" fillId="2" borderId="0" xfId="1" applyAlignment="1" applyBorder="1" applyFont="1" applyFill="1" applyProtection="1">
      <protection locked="0"/>
    </xf>
    <xf numFmtId="0" fontId="6" fillId="6" borderId="9" xfId="0" applyAlignment="1" applyBorder="1" applyFont="1" applyFill="1" applyProtection="1"/>
    <xf numFmtId="0" fontId="6" fillId="6" borderId="0" xfId="0" applyAlignment="1" applyBorder="1" applyFont="1" applyFill="1" applyProtection="1"/>
    <xf numFmtId="0" fontId="6" fillId="2" borderId="0" xfId="0" applyAlignment="1" applyBorder="1" applyFont="1" applyFill="1" applyProtection="1">
      <alignment vertical="center"/>
    </xf>
    <xf numFmtId="0" fontId="2" fillId="4" borderId="5" xfId="0" applyAlignment="1" applyBorder="1" applyFont="1" applyFill="1" applyProtection="1">
      <alignment horizontal="left" vertical="top"/>
      <protection locked="0"/>
    </xf>
    <xf numFmtId="0" fontId="2" fillId="4" borderId="11" xfId="0" applyAlignment="1" applyBorder="1" applyFont="1" applyFill="1" applyProtection="1">
      <alignment horizontal="left" vertical="top"/>
      <protection locked="0"/>
    </xf>
    <xf numFmtId="4" fontId="1" fillId="4" borderId="3" xfId="0" applyAlignment="1" applyBorder="1" applyFont="1" applyNumberFormat="1" applyFill="1" applyProtection="1">
      <alignment vertical="center"/>
      <protection locked="0"/>
    </xf>
    <xf numFmtId="4" fontId="1" fillId="4" borderId="1" xfId="0" applyAlignment="1" applyBorder="1" applyFont="1" applyNumberFormat="1" applyFill="1" applyProtection="1">
      <alignment vertical="center"/>
      <protection locked="0"/>
    </xf>
    <xf numFmtId="4" fontId="1" fillId="4" borderId="2" xfId="0" applyAlignment="1" applyBorder="1" applyFont="1" applyNumberFormat="1" applyFill="1" applyProtection="1">
      <alignment vertical="center"/>
      <protection locked="0"/>
    </xf>
    <xf numFmtId="0" fontId="0" fillId="2" borderId="5" xfId="0" applyAlignment="1" applyBorder="1" applyFill="1" applyProtection="1"/>
    <xf numFmtId="0" fontId="2" fillId="4" borderId="5" xfId="0" applyAlignment="1" applyBorder="1" applyFont="1" applyFill="1" applyProtection="1">
      <alignment vertical="center" shrinkToFit="1"/>
      <protection locked="0"/>
    </xf>
    <xf numFmtId="0" fontId="2" fillId="4" borderId="11" xfId="0" applyAlignment="1" applyBorder="1" applyFont="1" applyFill="1" applyProtection="1">
      <alignment vertical="center" shrinkToFit="1"/>
      <protection locked="0"/>
    </xf>
    <xf numFmtId="0" fontId="18" fillId="2" borderId="9" xfId="0" applyAlignment="1" applyBorder="1" applyFont="1" applyFill="1" applyProtection="1"/>
    <xf numFmtId="0" fontId="9" fillId="2" borderId="0" xfId="0" applyAlignment="1" applyBorder="1" applyFont="1" applyFill="1" applyProtection="1">
      <alignment horizontal="left" vertical="top"/>
    </xf>
    <xf numFmtId="0" fontId="19" fillId="2" borderId="9" xfId="0" applyAlignment="1" applyBorder="1" applyFont="1" applyFill="1" applyProtection="1">
      <alignment horizontal="left" vertical="center" wrapText="1"/>
    </xf>
    <xf numFmtId="0" fontId="19" fillId="2" borderId="0" xfId="0" applyAlignment="1" applyBorder="1" applyFont="1" applyFill="1" applyProtection="1">
      <alignment horizontal="left" vertical="center" wrapText="1"/>
    </xf>
    <xf numFmtId="0" fontId="19" fillId="2" borderId="4" xfId="0" applyAlignment="1" applyBorder="1" applyFont="1" applyFill="1" applyProtection="1">
      <alignment horizontal="left" vertical="center" wrapText="1"/>
    </xf>
    <xf numFmtId="0" fontId="6" fillId="2" borderId="10" xfId="0" applyAlignment="1" applyBorder="1" applyFont="1" applyFill="1" applyProtection="1">
      <alignment vertical="top" wrapText="1"/>
    </xf>
    <xf numFmtId="0" fontId="0" fillId="2" borderId="5" xfId="0" applyAlignment="1" applyBorder="1" applyFill="1" applyProtection="1">
      <alignment vertical="top" wrapText="1"/>
    </xf>
    <xf numFmtId="0" fontId="2" fillId="4" borderId="5" xfId="0" applyAlignment="1" applyBorder="1" applyFont="1" applyFill="1" applyProtection="1">
      <alignment vertical="top" shrinkToFit="1"/>
      <protection locked="0"/>
    </xf>
    <xf numFmtId="0" fontId="6" fillId="2" borderId="5" xfId="0" applyAlignment="1" applyBorder="1" applyFont="1" applyFill="1" applyProtection="1">
      <alignment vertical="center" wrapText="1"/>
    </xf>
    <xf numFmtId="0" fontId="6" fillId="2" borderId="10" xfId="0" applyAlignment="1" applyBorder="1" applyFont="1" applyFill="1" applyProtection="1">
      <alignment vertical="center"/>
    </xf>
    <xf numFmtId="0" fontId="6" fillId="2" borderId="5" xfId="0" applyAlignment="1" applyBorder="1" applyFont="1" applyFill="1" applyProtection="1">
      <alignment vertical="center"/>
    </xf>
    <xf numFmtId="0" fontId="3" fillId="2" borderId="5" xfId="0" applyAlignment="1" applyBorder="1" applyFont="1" applyFill="1" applyProtection="1">
      <alignment vertical="center"/>
    </xf>
    <xf numFmtId="0" fontId="0" fillId="2" borderId="5" xfId="0" applyAlignment="1" applyBorder="1" applyFill="1" applyProtection="1">
      <alignment vertical="center"/>
    </xf>
    <xf numFmtId="49" fontId="1" fillId="4" borderId="3" xfId="0" applyAlignment="1" applyBorder="1" applyFont="1" applyNumberFormat="1" applyFill="1" applyProtection="1">
      <alignment horizontal="center" vertical="center"/>
      <protection locked="0"/>
    </xf>
    <xf numFmtId="49" fontId="1" fillId="4" borderId="1" xfId="0" applyAlignment="1" applyBorder="1" applyFont="1" applyNumberFormat="1" applyFill="1" applyProtection="1">
      <protection locked="0"/>
    </xf>
    <xf numFmtId="49" fontId="1" fillId="4" borderId="2" xfId="0" applyAlignment="1" applyBorder="1" applyFont="1" applyNumberFormat="1" applyFill="1" applyProtection="1">
      <protection locked="0"/>
    </xf>
    <xf numFmtId="0" fontId="1" fillId="4" borderId="3" xfId="0" applyAlignment="1" applyBorder="1" applyFont="1" applyFill="1" applyProtection="1">
      <alignment horizontal="center" vertical="center"/>
      <protection locked="0"/>
    </xf>
    <xf numFmtId="0" fontId="1" fillId="4" borderId="1" xfId="0" applyAlignment="1" applyBorder="1" applyFont="1" applyFill="1" applyProtection="1">
      <protection locked="0"/>
    </xf>
    <xf numFmtId="0" fontId="1" fillId="4" borderId="2" xfId="0" applyAlignment="1" applyBorder="1" applyFont="1" applyFill="1" applyProtection="1">
      <protection locked="0"/>
    </xf>
    <xf numFmtId="4" fontId="3" fillId="2" borderId="15" xfId="0" applyAlignment="1" applyBorder="1" applyFont="1" applyNumberFormat="1" applyFill="1" applyProtection="1">
      <alignment horizontal="right" vertical="center" shrinkToFit="1"/>
    </xf>
    <xf numFmtId="4" fontId="3" fillId="2" borderId="16" xfId="0" applyAlignment="1" applyBorder="1" applyFont="1" applyNumberFormat="1" applyFill="1" applyProtection="1">
      <alignment horizontal="right" vertical="center" shrinkToFit="1"/>
    </xf>
    <xf numFmtId="4" fontId="3" fillId="2" borderId="17" xfId="0" applyAlignment="1" applyBorder="1" applyFont="1" applyNumberFormat="1" applyFill="1" applyProtection="1">
      <alignment horizontal="right" vertical="center" shrinkToFit="1"/>
    </xf>
    <xf numFmtId="164" fontId="3" fillId="2" borderId="3" xfId="0" applyAlignment="1" applyBorder="1" applyFont="1" applyNumberFormat="1" applyFill="1" applyProtection="1">
      <alignment vertical="center" shrinkToFit="1"/>
    </xf>
    <xf numFmtId="0" fontId="1" fillId="2" borderId="1" xfId="0" applyAlignment="1" applyBorder="1" applyFont="1" applyFill="1" applyProtection="1">
      <alignment vertical="center" shrinkToFit="1"/>
    </xf>
    <xf numFmtId="4" fontId="1" fillId="6" borderId="3" xfId="0" applyAlignment="1" applyBorder="1" applyFont="1" applyNumberFormat="1" applyFill="1" applyProtection="1">
      <alignment horizontal="center" vertical="center"/>
    </xf>
    <xf numFmtId="0" fontId="1" fillId="6" borderId="1" xfId="0" applyAlignment="1" applyBorder="1" applyFont="1" applyFill="1" applyProtection="1"/>
    <xf numFmtId="0" fontId="1" fillId="6" borderId="2" xfId="0" applyAlignment="1" applyBorder="1" applyFont="1" applyFill="1" applyProtection="1"/>
    <xf numFmtId="0" fontId="2" fillId="6" borderId="0" xfId="0" applyAlignment="1" applyBorder="1" applyFont="1" applyFill="1" applyProtection="1">
      <alignment horizontal="center" vertical="top"/>
    </xf>
    <xf numFmtId="4" fontId="3" fillId="2" borderId="5" xfId="0" applyAlignment="1" applyBorder="1" applyFont="1" applyNumberFormat="1" applyFill="1" applyProtection="1">
      <alignment horizontal="right" vertical="center" shrinkToFit="1"/>
    </xf>
    <xf numFmtId="0" fontId="1" fillId="2" borderId="5" xfId="0" applyAlignment="1" applyBorder="1" applyFont="1" applyFill="1" applyProtection="1">
      <alignment vertical="center"/>
    </xf>
    <xf numFmtId="4" fontId="3" fillId="2" borderId="18" xfId="0" applyAlignment="1" applyBorder="1" applyFont="1" applyNumberFormat="1" applyFill="1" applyProtection="1">
      <alignment horizontal="right" vertical="center" shrinkToFit="1"/>
    </xf>
    <xf numFmtId="0" fontId="1" fillId="2" borderId="18" xfId="0" applyAlignment="1" applyBorder="1" applyFont="1" applyFill="1" applyProtection="1">
      <alignment vertical="center"/>
    </xf>
    <xf numFmtId="0" fontId="1" fillId="4" borderId="3" xfId="0" applyAlignment="1" applyBorder="1" applyFont="1" applyFill="1" applyProtection="1">
      <alignment vertical="center" shrinkToFit="1"/>
      <protection locked="0"/>
    </xf>
    <xf numFmtId="0" fontId="1" fillId="4" borderId="1" xfId="0" applyAlignment="1" applyBorder="1" applyFont="1" applyFill="1" applyProtection="1">
      <alignment vertical="center" shrinkToFit="1"/>
      <protection locked="0"/>
    </xf>
    <xf numFmtId="0" fontId="1" fillId="4" borderId="2" xfId="0" applyAlignment="1" applyBorder="1" applyFont="1" applyFill="1" applyProtection="1">
      <alignment vertical="center" shrinkToFit="1"/>
      <protection locked="0"/>
    </xf>
    <xf numFmtId="0" fontId="1" fillId="4" borderId="1" xfId="0" applyAlignment="1" applyBorder="1" applyFont="1" applyFill="1" applyProtection="1">
      <alignment horizontal="center" vertical="center"/>
      <protection locked="0"/>
    </xf>
    <xf numFmtId="0" fontId="1" fillId="4" borderId="2" xfId="0" applyAlignment="1" applyBorder="1" applyFont="1" applyFill="1" applyProtection="1">
      <alignment horizontal="center" vertical="center"/>
      <protection locked="0"/>
    </xf>
    <xf numFmtId="0" fontId="1" fillId="2" borderId="3" xfId="0" applyAlignment="1" applyBorder="1" applyFont="1" applyFill="1" applyProtection="1">
      <alignment horizontal="right" vertical="center"/>
    </xf>
    <xf numFmtId="0" fontId="1" fillId="2" borderId="1" xfId="0" applyAlignment="1" applyBorder="1" applyFont="1" applyFill="1" applyProtection="1">
      <alignment horizontal="right" vertical="center"/>
    </xf>
    <xf numFmtId="0" fontId="12" fillId="2" borderId="1" xfId="1" applyAlignment="1" applyBorder="1" applyFont="1" applyFill="1" applyProtection="1">
      <alignment horizontal="center" vertical="center" shrinkToFit="1"/>
    </xf>
    <xf numFmtId="0" fontId="12" fillId="2" borderId="2" xfId="1" applyAlignment="1" applyBorder="1" applyFont="1" applyFill="1" applyProtection="1">
      <alignment horizontal="center" vertical="center" shrinkToFit="1"/>
    </xf>
    <xf numFmtId="0" fontId="1" fillId="4" borderId="3" xfId="0" applyAlignment="1" applyBorder="1" applyFont="1" applyFill="1" applyProtection="1">
      <alignment horizontal="left" vertical="top"/>
      <protection locked="0"/>
    </xf>
    <xf numFmtId="0" fontId="1" fillId="4" borderId="1" xfId="0" applyAlignment="1" applyBorder="1" applyFont="1" applyFill="1" applyProtection="1">
      <alignment horizontal="left" vertical="top"/>
      <protection locked="0"/>
    </xf>
    <xf numFmtId="14" fontId="1" fillId="4" borderId="5" xfId="0" applyAlignment="1" applyBorder="1" applyFont="1" applyNumberFormat="1" applyFill="1" applyProtection="1">
      <alignment horizontal="center" vertical="top"/>
      <protection locked="0"/>
    </xf>
    <xf numFmtId="14" fontId="1" fillId="4" borderId="11" xfId="0" applyAlignment="1" applyBorder="1" applyFont="1" applyNumberFormat="1" applyFill="1" applyProtection="1">
      <alignment horizontal="center" vertical="top"/>
      <protection locked="0"/>
    </xf>
    <xf numFmtId="4" fontId="3" fillId="2" borderId="15" xfId="0" applyAlignment="1" applyBorder="1" applyFont="1" applyNumberFormat="1" applyFill="1" applyProtection="1">
      <alignment horizontal="center" vertical="center" shrinkToFit="1"/>
    </xf>
    <xf numFmtId="0" fontId="1" fillId="2" borderId="16" xfId="0" applyAlignment="1" applyBorder="1" applyFont="1" applyFill="1" applyProtection="1">
      <alignment horizontal="center" vertical="center"/>
    </xf>
    <xf numFmtId="0" fontId="1" fillId="2" borderId="17" xfId="0" applyAlignment="1" applyBorder="1" applyFont="1" applyFill="1" applyProtection="1">
      <alignment horizontal="center" vertical="center"/>
    </xf>
    <xf numFmtId="0" fontId="2" fillId="4" borderId="14" xfId="0" applyAlignment="1" applyBorder="1" applyFont="1" applyFill="1" applyProtection="1">
      <alignment shrinkToFit="1"/>
      <protection locked="0"/>
    </xf>
    <xf numFmtId="0" fontId="2" fillId="0" borderId="7" xfId="0" applyAlignment="1" applyBorder="1" applyFont="1" applyProtection="1">
      <alignment shrinkToFit="1"/>
      <protection locked="0"/>
    </xf>
    <xf numFmtId="0" fontId="2" fillId="0" borderId="8" xfId="0" applyAlignment="1" applyBorder="1" applyFont="1" applyProtection="1">
      <alignment shrinkToFit="1"/>
      <protection locked="0"/>
    </xf>
    <xf numFmtId="0" fontId="2" fillId="2" borderId="14" xfId="0" applyAlignment="1" applyBorder="1" applyFont="1" applyFill="1" applyProtection="1">
      <alignment shrinkToFit="1"/>
    </xf>
    <xf numFmtId="0" fontId="0" fillId="2" borderId="8" xfId="0" applyAlignment="1" applyBorder="1" applyFill="1" applyProtection="1">
      <alignment shrinkToFit="1"/>
    </xf>
    <xf numFmtId="0" fontId="2" fillId="2" borderId="7" xfId="0" applyAlignment="1" applyBorder="1" applyFont="1" applyFill="1" applyProtection="1">
      <alignment shrinkToFit="1"/>
    </xf>
    <xf numFmtId="0" fontId="2" fillId="2" borderId="8" xfId="0" applyAlignment="1" applyBorder="1" applyFont="1" applyFill="1" applyProtection="1">
      <alignment shrinkToFit="1"/>
    </xf>
    <xf numFmtId="0" fontId="15" fillId="2" borderId="3" xfId="0" applyAlignment="1" applyBorder="1" applyFont="1" applyFill="1" applyProtection="1">
      <alignment horizontal="center" vertical="center" wrapText="1"/>
    </xf>
    <xf numFmtId="0" fontId="15" fillId="2" borderId="1" xfId="0" applyAlignment="1" applyBorder="1" applyFont="1" applyFill="1" applyProtection="1">
      <alignment horizontal="center" vertical="center" wrapText="1"/>
    </xf>
    <xf numFmtId="0" fontId="15" fillId="2" borderId="2" xfId="0" applyAlignment="1" applyBorder="1" applyFont="1" applyFill="1" applyProtection="1">
      <alignment horizontal="center" vertical="center" wrapText="1"/>
    </xf>
    <xf numFmtId="0" fontId="6" fillId="2" borderId="1" xfId="0" applyAlignment="1" applyBorder="1" applyFont="1" applyFill="1" applyProtection="1">
      <alignment horizontal="left" vertical="center" shrinkToFit="1"/>
    </xf>
    <xf numFmtId="0" fontId="0" fillId="2" borderId="1" xfId="0" applyAlignment="1" applyBorder="1" applyFill="1" applyProtection="1">
      <alignment horizontal="left" vertical="center" shrinkToFit="1"/>
    </xf>
    <xf numFmtId="0" fontId="1" fillId="4" borderId="5" xfId="0" applyAlignment="1" applyBorder="1" applyFont="1" applyFill="1" applyProtection="1">
      <alignment horizontal="center" vertical="center" shrinkToFit="1"/>
      <protection locked="0"/>
    </xf>
    <xf numFmtId="0" fontId="1" fillId="4" borderId="11" xfId="0" applyAlignment="1" applyBorder="1" applyFont="1" applyFill="1" applyProtection="1">
      <alignment horizontal="center" vertical="center" shrinkToFit="1"/>
      <protection locked="0"/>
    </xf>
    <xf numFmtId="0" fontId="1" fillId="6" borderId="3" xfId="0" applyAlignment="1" applyBorder="1" applyFont="1" applyFill="1" applyProtection="1">
      <alignment horizontal="center" vertical="center" shrinkToFit="1"/>
      <protection locked="0"/>
    </xf>
    <xf numFmtId="0" fontId="1" fillId="6" borderId="1" xfId="0" applyAlignment="1" applyBorder="1" applyFont="1" applyFill="1" applyProtection="1">
      <alignment horizontal="center" vertical="center" shrinkToFit="1"/>
      <protection locked="0"/>
    </xf>
    <xf numFmtId="164" fontId="13" fillId="2" borderId="3" xfId="0" applyAlignment="1" applyBorder="1" applyFont="1" applyNumberFormat="1" applyFill="1" applyProtection="1">
      <alignment horizontal="center" vertical="center"/>
    </xf>
    <xf numFmtId="164" fontId="13" fillId="2" borderId="1" xfId="0" applyAlignment="1" applyBorder="1" applyFont="1" applyNumberFormat="1" applyFill="1" applyProtection="1">
      <alignment horizontal="center" vertical="center"/>
    </xf>
    <xf numFmtId="164" fontId="13" fillId="2" borderId="2" xfId="0" applyAlignment="1" applyBorder="1" applyFont="1" applyNumberFormat="1" applyFill="1" applyProtection="1">
      <alignment horizontal="center" vertical="center"/>
    </xf>
    <xf numFmtId="0" fontId="0" fillId="2" borderId="10" xfId="0" applyAlignment="1" applyBorder="1" applyFill="1" applyProtection="1">
      <alignment horizontal="center"/>
    </xf>
    <xf numFmtId="0" fontId="0" fillId="2" borderId="5" xfId="0" applyAlignment="1" applyBorder="1" applyFill="1" applyProtection="1">
      <alignment horizontal="center"/>
    </xf>
    <xf numFmtId="0" fontId="0" fillId="2" borderId="11" xfId="0" applyAlignment="1" applyBorder="1" applyFill="1" applyProtection="1">
      <alignment horizontal="center"/>
    </xf>
    <xf numFmtId="0" fontId="3" fillId="2" borderId="3" xfId="0" applyAlignment="1" applyBorder="1" applyFont="1" applyFill="1" applyProtection="1">
      <alignment horizontal="center" vertical="center"/>
    </xf>
    <xf numFmtId="0" fontId="3" fillId="2" borderId="1" xfId="0" applyAlignment="1" applyBorder="1" applyFont="1" applyFill="1" applyProtection="1">
      <alignment horizontal="center" vertical="center"/>
    </xf>
    <xf numFmtId="0" fontId="3" fillId="2" borderId="2" xfId="0" applyAlignment="1" applyBorder="1" applyFont="1" applyFill="1" applyProtection="1">
      <alignment horizontal="center" vertical="center"/>
    </xf>
    <xf numFmtId="0" fontId="6" fillId="2" borderId="1" xfId="0" applyAlignment="1" applyBorder="1" applyFont="1" applyFill="1" applyProtection="1">
      <alignment vertical="top"/>
    </xf>
    <xf numFmtId="0" fontId="1" fillId="4" borderId="5" xfId="0" applyAlignment="1" applyBorder="1" applyFont="1" applyFill="1" applyProtection="1">
      <alignment horizontal="left" vertical="top"/>
      <protection locked="0"/>
    </xf>
    <xf numFmtId="0" fontId="1" fillId="4" borderId="5" xfId="0" applyAlignment="1" applyBorder="1" applyFont="1" applyFill="1" applyProtection="1">
      <alignment vertical="top"/>
      <protection locked="0"/>
    </xf>
    <xf numFmtId="0" fontId="5" fillId="2" borderId="9" xfId="0" applyAlignment="1" applyBorder="1" applyFont="1" applyFill="1" applyProtection="1">
      <alignment horizontal="left" vertical="center"/>
    </xf>
    <xf numFmtId="0" fontId="5" fillId="2" borderId="0" xfId="0" applyAlignment="1" applyBorder="1" applyFont="1" applyFill="1" applyProtection="1">
      <alignment horizontal="left" vertical="center"/>
    </xf>
    <xf numFmtId="0" fontId="5" fillId="2" borderId="0" xfId="0" applyAlignment="1" applyBorder="1" applyFont="1" applyFill="1" applyProtection="1"/>
    <xf numFmtId="0" fontId="5" fillId="2" borderId="4" xfId="0" applyAlignment="1" applyBorder="1" applyFont="1" applyFill="1" applyProtection="1"/>
    <xf numFmtId="0" fontId="6" fillId="2" borderId="14" xfId="0" applyAlignment="1" applyBorder="1" applyFont="1" applyFill="1" applyProtection="1">
      <alignment horizontal="center" vertical="center"/>
    </xf>
    <xf numFmtId="0" fontId="6" fillId="2" borderId="7" xfId="0" applyAlignment="1" applyBorder="1" applyFont="1" applyFill="1" applyProtection="1">
      <alignment horizontal="center" vertical="center"/>
    </xf>
    <xf numFmtId="0" fontId="6" fillId="2" borderId="8" xfId="0" applyAlignment="1" applyBorder="1" applyFont="1" applyFill="1" applyProtection="1">
      <alignment horizontal="center" vertical="center"/>
    </xf>
    <xf numFmtId="0" fontId="6" fillId="2" borderId="14" xfId="0" applyAlignment="1" applyBorder="1" applyFont="1" applyFill="1" applyProtection="1">
      <alignment horizontal="left" vertical="center"/>
    </xf>
    <xf numFmtId="0" fontId="6" fillId="2" borderId="7" xfId="0" applyAlignment="1" applyBorder="1" applyFont="1" applyFill="1" applyProtection="1">
      <alignment horizontal="left" vertical="center"/>
    </xf>
    <xf numFmtId="0" fontId="6" fillId="2" borderId="8" xfId="0" applyAlignment="1" applyBorder="1" applyFont="1" applyFill="1" applyProtection="1">
      <alignment horizontal="left" vertical="center"/>
    </xf>
    <xf numFmtId="0" fontId="6" fillId="2" borderId="10" xfId="0" applyAlignment="1" applyBorder="1" applyFont="1" applyFill="1" applyProtection="1">
      <alignment horizontal="left" vertical="center"/>
    </xf>
    <xf numFmtId="0" fontId="6" fillId="2" borderId="5" xfId="0" applyAlignment="1" applyBorder="1" applyFont="1" applyFill="1" applyProtection="1">
      <alignment horizontal="left" vertical="center"/>
    </xf>
    <xf numFmtId="0" fontId="6" fillId="2" borderId="11" xfId="0" applyAlignment="1" applyBorder="1" applyFont="1" applyFill="1" applyProtection="1">
      <alignment horizontal="left" vertical="center"/>
    </xf>
    <xf numFmtId="0" fontId="6" fillId="2" borderId="12" xfId="0" applyAlignment="1" applyBorder="1" applyFont="1" applyFill="1" applyProtection="1">
      <alignment horizontal="center" vertical="center"/>
    </xf>
    <xf numFmtId="0" fontId="1" fillId="3" borderId="5" xfId="0" applyAlignment="1" applyBorder="1" applyFont="1" applyFill="1" applyProtection="1"/>
    <xf numFmtId="0" fontId="1" fillId="2" borderId="5" xfId="0" applyAlignment="1" applyBorder="1" applyFont="1" applyFill="1" applyProtection="1"/>
    <xf numFmtId="49" fontId="2" fillId="4" borderId="3" xfId="0" applyAlignment="1" applyBorder="1" applyFont="1" applyNumberFormat="1" applyFill="1" applyProtection="1">
      <alignment horizontal="center" vertical="center" wrapText="1"/>
      <protection locked="0"/>
    </xf>
    <xf numFmtId="49" fontId="2" fillId="4" borderId="1" xfId="0" applyAlignment="1" applyBorder="1" applyFont="1" applyNumberFormat="1" applyFill="1" applyProtection="1">
      <alignment horizontal="center" vertical="center" wrapText="1"/>
      <protection locked="0"/>
    </xf>
    <xf numFmtId="49" fontId="2" fillId="4" borderId="2" xfId="0" applyAlignment="1" applyBorder="1" applyFont="1" applyNumberFormat="1" applyFill="1" applyProtection="1">
      <alignment horizontal="center" vertical="center" wrapText="1"/>
      <protection locked="0"/>
    </xf>
    <xf numFmtId="0" fontId="12" fillId="3" borderId="9" xfId="1" applyAlignment="1" applyBorder="1" applyFont="1" applyFill="1" applyProtection="1">
      <alignment horizontal="center"/>
    </xf>
    <xf numFmtId="0" fontId="12" fillId="3" borderId="0" xfId="1" applyAlignment="1" applyBorder="1" applyFont="1" applyFill="1" applyProtection="1">
      <alignment horizontal="center"/>
    </xf>
    <xf numFmtId="0" fontId="29" fillId="5" borderId="0" xfId="0" applyFont="1" applyFill="1" applyProtection="1"/>
    <xf numFmtId="0" fontId="10" fillId="3" borderId="0" xfId="0" applyAlignment="1" applyBorder="1" applyFont="1" applyFill="1" applyProtection="1">
      <alignment horizontal="center" vertical="top" wrapText="1"/>
    </xf>
    <xf numFmtId="0" fontId="2" fillId="4" borderId="10" xfId="0" applyAlignment="1" applyBorder="1" applyFont="1" applyFill="1" applyProtection="1">
      <alignment horizontal="center" vertical="center" wrapText="1" shrinkToFit="1"/>
      <protection locked="0"/>
    </xf>
    <xf numFmtId="0" fontId="2" fillId="4" borderId="5" xfId="0" applyAlignment="1" applyBorder="1" applyFont="1" applyFill="1" applyProtection="1">
      <alignment horizontal="center" vertical="center" wrapText="1" shrinkToFit="1"/>
      <protection locked="0"/>
    </xf>
    <xf numFmtId="0" fontId="2" fillId="4" borderId="11" xfId="0" applyAlignment="1" applyBorder="1" applyFont="1" applyFill="1" applyProtection="1">
      <alignment horizontal="center" vertical="center" wrapText="1" shrinkToFit="1"/>
      <protection locked="0"/>
    </xf>
    <xf numFmtId="165" fontId="1" fillId="4" borderId="3" xfId="0" applyAlignment="1" applyBorder="1" applyFont="1" applyNumberFormat="1" applyFill="1" applyProtection="1">
      <alignment horizontal="center" vertical="center"/>
      <protection locked="0"/>
    </xf>
    <xf numFmtId="165" fontId="1" fillId="4" borderId="1" xfId="0" applyAlignment="1" applyBorder="1" applyFont="1" applyNumberFormat="1" applyFill="1" applyProtection="1">
      <alignment horizontal="center" vertical="center"/>
      <protection locked="0"/>
    </xf>
    <xf numFmtId="165" fontId="1" fillId="4" borderId="2" xfId="0" applyAlignment="1" applyBorder="1" applyFont="1" applyNumberFormat="1" applyFill="1" applyProtection="1">
      <alignment horizontal="center" vertical="center"/>
      <protection locked="0"/>
    </xf>
    <xf numFmtId="4" fontId="1" fillId="4" borderId="3" xfId="0" applyAlignment="1" applyBorder="1" applyFont="1" applyNumberFormat="1" applyFill="1" applyProtection="1">
      <alignment horizontal="center" vertical="center"/>
      <protection locked="0"/>
    </xf>
    <xf numFmtId="4" fontId="1" fillId="4" borderId="1" xfId="0" applyAlignment="1" applyBorder="1" applyFont="1" applyNumberFormat="1" applyFill="1" applyProtection="1">
      <alignment horizontal="center" vertical="center"/>
      <protection locked="0"/>
    </xf>
    <xf numFmtId="4" fontId="1" fillId="4" borderId="2" xfId="0" applyAlignment="1" applyBorder="1" applyFont="1" applyNumberFormat="1" applyFill="1" applyProtection="1">
      <alignment horizontal="center" vertical="center"/>
      <protection locked="0"/>
    </xf>
    <xf numFmtId="4" fontId="3" fillId="3" borderId="3" xfId="0" applyAlignment="1" applyBorder="1" applyFont="1" applyNumberFormat="1" applyFill="1" applyProtection="1">
      <alignment horizontal="right" vertical="center" shrinkToFit="1"/>
    </xf>
    <xf numFmtId="4" fontId="3" fillId="3" borderId="1" xfId="0" applyAlignment="1" applyBorder="1" applyFont="1" applyNumberFormat="1" applyFill="1" applyProtection="1">
      <alignment horizontal="right" vertical="center" shrinkToFit="1"/>
    </xf>
    <xf numFmtId="4" fontId="3" fillId="3" borderId="2" xfId="0" applyAlignment="1" applyBorder="1" applyFont="1" applyNumberFormat="1" applyFill="1" applyProtection="1">
      <alignment horizontal="right" vertical="center" shrinkToFit="1"/>
    </xf>
    <xf numFmtId="4" fontId="1" fillId="4" borderId="14" xfId="0" applyAlignment="1" applyBorder="1" applyFont="1" applyNumberFormat="1" applyFill="1" applyProtection="1">
      <alignment vertical="center"/>
      <protection locked="0"/>
    </xf>
    <xf numFmtId="4" fontId="1" fillId="4" borderId="7" xfId="0" applyAlignment="1" applyBorder="1" applyFont="1" applyNumberFormat="1" applyFill="1" applyProtection="1">
      <alignment vertical="center"/>
      <protection locked="0"/>
    </xf>
    <xf numFmtId="4" fontId="1" fillId="4" borderId="8" xfId="0" applyAlignment="1" applyBorder="1" applyFont="1" applyNumberFormat="1" applyFill="1" applyProtection="1">
      <alignment vertical="center"/>
      <protection locked="0"/>
    </xf>
    <xf numFmtId="0" fontId="6" fillId="3" borderId="13" xfId="0" applyAlignment="1" applyBorder="1" applyFont="1" applyFill="1" applyProtection="1">
      <alignment horizontal="left" vertical="center" indent="2"/>
    </xf>
    <xf numFmtId="0" fontId="1" fillId="4" borderId="3" xfId="0" applyAlignment="1" applyBorder="1" applyFont="1" applyFill="1" applyProtection="1">
      <alignment horizontal="left" vertical="center" shrinkToFit="1"/>
      <protection locked="0"/>
    </xf>
    <xf numFmtId="0" fontId="1" fillId="4" borderId="1" xfId="0" applyAlignment="1" applyBorder="1" applyFont="1" applyFill="1" applyProtection="1">
      <alignment horizontal="left" vertical="center" shrinkToFit="1"/>
      <protection locked="0"/>
    </xf>
    <xf numFmtId="0" fontId="1" fillId="4" borderId="2" xfId="0" applyAlignment="1" applyBorder="1" applyFont="1" applyFill="1" applyProtection="1">
      <alignment horizontal="left" vertical="center" shrinkToFit="1"/>
      <protection locked="0"/>
    </xf>
    <xf numFmtId="49" fontId="1" fillId="4" borderId="3" xfId="0" applyAlignment="1" applyBorder="1" applyFont="1" applyNumberFormat="1" applyFill="1" applyProtection="1">
      <alignment vertical="center"/>
      <protection locked="0"/>
    </xf>
    <xf numFmtId="49" fontId="1" fillId="4" borderId="2" xfId="0" applyAlignment="1" applyBorder="1" applyFont="1" applyNumberFormat="1" applyFill="1" applyProtection="1">
      <alignment vertical="center"/>
      <protection locked="0"/>
    </xf>
    <xf numFmtId="165" fontId="1" fillId="3" borderId="5" xfId="0" applyAlignment="1" applyBorder="1" applyFont="1" applyNumberFormat="1" applyFill="1" applyProtection="1"/>
    <xf numFmtId="165" fontId="1" fillId="2" borderId="5" xfId="0" applyAlignment="1" applyBorder="1" applyFont="1" applyNumberFormat="1" applyFill="1" applyProtection="1"/>
    <xf numFmtId="165" fontId="1" fillId="2" borderId="0" xfId="0" applyAlignment="1" applyBorder="1" applyFont="1" applyNumberFormat="1" applyFill="1" applyProtection="1"/>
    <xf numFmtId="2" fontId="1" fillId="3" borderId="3" xfId="0" applyAlignment="1" applyBorder="1" applyFont="1" applyNumberFormat="1" applyFill="1" applyProtection="1">
      <alignment horizontal="center" vertical="center" shrinkToFit="1"/>
    </xf>
    <xf numFmtId="2" fontId="1" fillId="3" borderId="1" xfId="0" applyAlignment="1" applyBorder="1" applyFont="1" applyNumberFormat="1" applyFill="1" applyProtection="1">
      <alignment horizontal="center" vertical="center" shrinkToFit="1"/>
    </xf>
    <xf numFmtId="2" fontId="1" fillId="3" borderId="2" xfId="0" applyAlignment="1" applyBorder="1" applyFont="1" applyNumberFormat="1" applyFill="1" applyProtection="1">
      <alignment horizontal="center" vertical="center" shrinkToFit="1"/>
    </xf>
    <xf numFmtId="0" fontId="6" fillId="3" borderId="10" xfId="0" applyAlignment="1" applyBorder="1" applyFont="1" applyFill="1" applyProtection="1">
      <alignment horizontal="center" vertical="center"/>
    </xf>
    <xf numFmtId="0" fontId="6" fillId="3" borderId="5" xfId="0" applyAlignment="1" applyBorder="1" applyFont="1" applyFill="1" applyProtection="1">
      <alignment horizontal="center" vertical="center"/>
    </xf>
    <xf numFmtId="0" fontId="6" fillId="3" borderId="11" xfId="0" applyAlignment="1" applyBorder="1" applyFont="1" applyFill="1" applyProtection="1">
      <alignment horizontal="center" vertical="center"/>
    </xf>
    <xf numFmtId="0" fontId="1" fillId="3" borderId="3" xfId="0" applyAlignment="1" applyBorder="1" applyFont="1" applyFill="1" applyProtection="1">
      <alignment horizontal="right" vertical="center"/>
    </xf>
    <xf numFmtId="0" fontId="1" fillId="3" borderId="1" xfId="0" applyAlignment="1" applyBorder="1" applyFont="1" applyFill="1" applyProtection="1">
      <alignment horizontal="right" vertical="center"/>
    </xf>
    <xf numFmtId="0" fontId="6" fillId="3" borderId="1" xfId="0" applyAlignment="1" applyBorder="1" applyFont="1" applyFill="1" applyProtection="1">
      <alignment horizontal="left" vertical="top"/>
    </xf>
    <xf numFmtId="14" fontId="2" fillId="5" borderId="3" xfId="0" applyAlignment="1" applyBorder="1" applyFont="1" applyNumberFormat="1" applyFill="1" applyProtection="1">
      <alignment horizontal="center" vertical="center" shrinkToFit="1"/>
    </xf>
    <xf numFmtId="14" fontId="2" fillId="5" borderId="1" xfId="0" applyAlignment="1" applyBorder="1" applyFont="1" applyNumberFormat="1" applyFill="1" applyProtection="1">
      <alignment horizontal="center" vertical="center" shrinkToFit="1"/>
    </xf>
    <xf numFmtId="14" fontId="2" fillId="5" borderId="2" xfId="0" applyAlignment="1" applyBorder="1" applyFont="1" applyNumberFormat="1" applyFill="1" applyProtection="1">
      <alignment horizontal="center" vertical="center" shrinkToFit="1"/>
    </xf>
    <xf numFmtId="0" fontId="15" fillId="3" borderId="10" xfId="0" applyAlignment="1" applyBorder="1" applyFont="1" applyFill="1" applyProtection="1">
      <alignment horizontal="center" vertical="center" wrapText="1"/>
    </xf>
    <xf numFmtId="0" fontId="15" fillId="3" borderId="5" xfId="0" applyAlignment="1" applyBorder="1" applyFont="1" applyFill="1" applyProtection="1">
      <alignment horizontal="center" vertical="center" wrapText="1"/>
    </xf>
    <xf numFmtId="0" fontId="15" fillId="3" borderId="11" xfId="0" applyAlignment="1" applyBorder="1" applyFont="1" applyFill="1" applyProtection="1">
      <alignment horizontal="center" vertical="center" wrapText="1"/>
    </xf>
    <xf numFmtId="0" fontId="15" fillId="3" borderId="3" xfId="0" applyAlignment="1" applyBorder="1" applyFont="1" applyFill="1" applyProtection="1">
      <alignment horizontal="center" vertical="center" wrapText="1"/>
    </xf>
    <xf numFmtId="0" fontId="15" fillId="3" borderId="1" xfId="0" applyAlignment="1" applyBorder="1" applyFont="1" applyFill="1" applyProtection="1">
      <alignment horizontal="center" vertical="center" wrapText="1"/>
    </xf>
    <xf numFmtId="0" fontId="15" fillId="3" borderId="2" xfId="0" applyAlignment="1" applyBorder="1" applyFont="1" applyFill="1" applyProtection="1">
      <alignment horizontal="center" vertical="center" wrapText="1"/>
    </xf>
    <xf numFmtId="0" fontId="6" fillId="3" borderId="10" xfId="0" applyAlignment="1" applyBorder="1" applyFont="1" applyFill="1" applyProtection="1">
      <alignment vertical="top" wrapText="1"/>
    </xf>
    <xf numFmtId="0" fontId="6" fillId="3" borderId="5" xfId="0" applyAlignment="1" applyBorder="1" applyFont="1" applyFill="1" applyProtection="1">
      <alignment vertical="center" wrapText="1"/>
    </xf>
    <xf numFmtId="0" fontId="0" fillId="3" borderId="10" xfId="0" applyAlignment="1" applyBorder="1" applyFill="1" applyProtection="1">
      <alignment horizontal="center"/>
    </xf>
    <xf numFmtId="0" fontId="6" fillId="3" borderId="9" xfId="0" applyAlignment="1" applyBorder="1" applyFont="1" applyFill="1" applyProtection="1"/>
    <xf numFmtId="0" fontId="6" fillId="3" borderId="0" xfId="0" applyAlignment="1" applyBorder="1" applyFont="1" applyFill="1" applyProtection="1"/>
    <xf numFmtId="0" fontId="11" fillId="5" borderId="0" xfId="1" applyAlignment="1" applyBorder="1" applyFont="1" applyFill="1" applyProtection="1"/>
    <xf numFmtId="0" fontId="2" fillId="3" borderId="9" xfId="0" applyAlignment="1" applyBorder="1" applyFont="1" applyFill="1" applyProtection="1">
      <alignment horizontal="left" vertical="center" wrapText="1"/>
    </xf>
    <xf numFmtId="0" fontId="2" fillId="2" borderId="0" xfId="0" applyAlignment="1" applyBorder="1" applyFont="1" applyFill="1" applyProtection="1">
      <alignment horizontal="left" vertical="center" wrapText="1"/>
    </xf>
    <xf numFmtId="0" fontId="2" fillId="2" borderId="9" xfId="0" applyAlignment="1" applyBorder="1" applyFont="1" applyFill="1" applyProtection="1">
      <alignment horizontal="left" vertical="center" wrapText="1"/>
    </xf>
    <xf numFmtId="0" fontId="2" fillId="3" borderId="0" xfId="0" applyAlignment="1" applyBorder="1" applyFont="1" applyFill="1" applyProtection="1">
      <alignment horizontal="left" vertical="center" wrapText="1"/>
    </xf>
    <xf numFmtId="0" fontId="2" fillId="2" borderId="4" xfId="0" applyAlignment="1" applyBorder="1" applyFont="1" applyFill="1" applyProtection="1">
      <alignment horizontal="left" vertical="center" wrapText="1"/>
    </xf>
    <xf numFmtId="0" fontId="6" fillId="3" borderId="0" xfId="0" applyAlignment="1" applyBorder="1" applyFont="1" applyFill="1" applyProtection="1">
      <alignment vertical="center"/>
    </xf>
    <xf numFmtId="0" fontId="6" fillId="3" borderId="9" xfId="0" applyAlignment="1" applyBorder="1" applyFont="1" applyFill="1" applyProtection="1">
      <alignment vertical="center"/>
    </xf>
    <xf numFmtId="49" fontId="16" fillId="4" borderId="5" xfId="0" applyAlignment="1" applyBorder="1" applyFont="1" applyNumberFormat="1" applyFill="1" applyProtection="1" quotePrefix="1">
      <alignment horizontal="center" vertical="top" shrinkToFit="1"/>
      <protection locked="0"/>
    </xf>
    <xf numFmtId="49" fontId="16" fillId="4" borderId="5" xfId="0" applyAlignment="1" applyBorder="1" applyFont="1" applyNumberFormat="1" applyFill="1" applyProtection="1">
      <alignment horizontal="center" vertical="top" shrinkToFit="1"/>
      <protection locked="0"/>
    </xf>
    <xf numFmtId="49" fontId="16" fillId="4" borderId="5" xfId="0" applyAlignment="1" applyBorder="1" applyFont="1" applyNumberFormat="1" applyFill="1" applyProtection="1" quotePrefix="1">
      <alignment vertical="top" shrinkToFit="1"/>
      <protection locked="0"/>
    </xf>
    <xf numFmtId="0" fontId="6" fillId="3" borderId="0" xfId="0" applyAlignment="1" applyBorder="1" applyFont="1" applyFill="1" applyProtection="1">
      <alignment horizontal="right" vertical="center"/>
    </xf>
    <xf numFmtId="0" fontId="6" fillId="3" borderId="0" xfId="0" applyAlignment="1" applyBorder="1" applyFont="1" applyFill="1" applyProtection="1">
      <alignment horizontal="right" vertical="center" shrinkToFit="1"/>
    </xf>
    <xf numFmtId="0" fontId="0" fillId="3" borderId="0" xfId="0" applyAlignment="1" applyBorder="1" applyFill="1" applyProtection="1">
      <alignment vertical="center" shrinkToFit="1"/>
    </xf>
    <xf numFmtId="0" fontId="2" fillId="3" borderId="0" xfId="0" applyAlignment="1" applyBorder="1" applyFont="1" applyFill="1" applyProtection="1">
      <alignment horizontal="center"/>
    </xf>
    <xf numFmtId="0" fontId="6" fillId="3" borderId="14" xfId="0" applyAlignment="1" applyBorder="1" applyFont="1" applyFill="1" applyProtection="1">
      <alignment horizontal="center" vertical="center"/>
    </xf>
    <xf numFmtId="0" fontId="6" fillId="3" borderId="7" xfId="0" applyAlignment="1" applyBorder="1" applyFont="1" applyFill="1" applyProtection="1">
      <alignment horizontal="center" vertical="center"/>
    </xf>
    <xf numFmtId="0" fontId="6" fillId="3" borderId="8" xfId="0" applyAlignment="1" applyBorder="1" applyFont="1" applyFill="1" applyProtection="1">
      <alignment horizontal="center" vertical="center"/>
    </xf>
    <xf numFmtId="4" fontId="3" fillId="3" borderId="15" xfId="0" applyAlignment="1" applyBorder="1" applyFont="1" applyNumberFormat="1" applyFill="1" applyProtection="1">
      <alignment horizontal="center" vertical="center" shrinkToFit="1"/>
    </xf>
    <xf numFmtId="0" fontId="1" fillId="3" borderId="16" xfId="0" applyAlignment="1" applyBorder="1" applyFont="1" applyFill="1" applyProtection="1">
      <alignment horizontal="center" vertical="center"/>
    </xf>
    <xf numFmtId="0" fontId="1" fillId="3" borderId="17" xfId="0" applyAlignment="1" applyBorder="1" applyFont="1" applyFill="1" applyProtection="1">
      <alignment horizontal="center" vertical="center"/>
    </xf>
    <xf numFmtId="0" fontId="2" fillId="5" borderId="3" xfId="0" applyAlignment="1" applyBorder="1" applyFont="1" applyFill="1" applyProtection="1">
      <alignment shrinkToFit="1"/>
    </xf>
    <xf numFmtId="0" fontId="2" fillId="5" borderId="1" xfId="0" applyAlignment="1" applyBorder="1" applyFont="1" applyFill="1" applyProtection="1">
      <alignment shrinkToFit="1"/>
    </xf>
    <xf numFmtId="0" fontId="2" fillId="5" borderId="2" xfId="0" applyAlignment="1" applyBorder="1" applyFont="1" applyFill="1" applyProtection="1">
      <alignment shrinkToFit="1"/>
    </xf>
    <xf numFmtId="164" fontId="13" fillId="3" borderId="3" xfId="0" applyAlignment="1" applyBorder="1" applyFont="1" applyNumberFormat="1" applyFill="1" applyProtection="1">
      <alignment horizontal="center" vertical="center"/>
    </xf>
    <xf numFmtId="164" fontId="13" fillId="3" borderId="1" xfId="0" applyAlignment="1" applyBorder="1" applyFont="1" applyNumberFormat="1" applyFill="1" applyProtection="1">
      <alignment horizontal="center" vertical="center"/>
    </xf>
    <xf numFmtId="164" fontId="13" fillId="3" borderId="2" xfId="0" applyAlignment="1" applyBorder="1" applyFont="1" applyNumberFormat="1" applyFill="1" applyProtection="1">
      <alignment horizontal="center" vertical="center"/>
    </xf>
    <xf numFmtId="0" fontId="3" fillId="3" borderId="3" xfId="0" applyAlignment="1" applyBorder="1" applyFont="1" applyFill="1" applyProtection="1">
      <alignment horizontal="center" vertical="center"/>
    </xf>
    <xf numFmtId="0" fontId="3" fillId="3" borderId="1" xfId="0" applyAlignment="1" applyBorder="1" applyFont="1" applyFill="1" applyProtection="1">
      <alignment horizontal="center" vertical="center"/>
    </xf>
    <xf numFmtId="0" fontId="3" fillId="3" borderId="2" xfId="0" applyAlignment="1" applyBorder="1" applyFont="1" applyFill="1" applyProtection="1">
      <alignment horizontal="center" vertical="center"/>
    </xf>
    <xf numFmtId="0" fontId="3" fillId="3" borderId="0" xfId="0" applyAlignment="1" applyBorder="1" applyFont="1" applyFill="1" applyProtection="1">
      <alignment horizontal="center"/>
    </xf>
    <xf numFmtId="4" fontId="1" fillId="5" borderId="3" xfId="0" applyAlignment="1" applyBorder="1" applyFont="1" applyNumberFormat="1" applyFill="1" applyProtection="1">
      <alignment horizontal="center" vertical="center"/>
    </xf>
    <xf numFmtId="4" fontId="1" fillId="5" borderId="1" xfId="0" applyAlignment="1" applyBorder="1" applyFont="1" applyNumberFormat="1" applyFill="1" applyProtection="1">
      <alignment horizontal="center" vertical="center"/>
    </xf>
    <xf numFmtId="4" fontId="1" fillId="5" borderId="2" xfId="0" applyAlignment="1" applyBorder="1" applyFont="1" applyNumberFormat="1" applyFill="1" applyProtection="1">
      <alignment horizontal="center" vertical="center"/>
    </xf>
    <xf numFmtId="164" fontId="3" fillId="3" borderId="14" xfId="0" applyAlignment="1" applyBorder="1" applyFont="1" applyNumberFormat="1" applyFill="1" applyProtection="1">
      <alignment vertical="center" shrinkToFit="1"/>
    </xf>
    <xf numFmtId="164" fontId="3" fillId="3" borderId="7" xfId="0" applyAlignment="1" applyBorder="1" applyFont="1" applyNumberFormat="1" applyFill="1" applyProtection="1">
      <alignment vertical="center" shrinkToFit="1"/>
    </xf>
    <xf numFmtId="4" fontId="3" fillId="3" borderId="10" xfId="0" applyAlignment="1" applyBorder="1" applyFont="1" applyNumberFormat="1" applyFill="1" applyProtection="1">
      <alignment horizontal="right" vertical="center" shrinkToFit="1"/>
    </xf>
    <xf numFmtId="4" fontId="3" fillId="3" borderId="5" xfId="0" applyAlignment="1" applyBorder="1" applyFont="1" applyNumberFormat="1" applyFill="1" applyProtection="1">
      <alignment horizontal="right" vertical="center" shrinkToFit="1"/>
    </xf>
    <xf numFmtId="4" fontId="3" fillId="3" borderId="11" xfId="0" applyAlignment="1" applyBorder="1" applyFont="1" applyNumberFormat="1" applyFill="1" applyProtection="1">
      <alignment horizontal="right" vertical="center" shrinkToFit="1"/>
    </xf>
    <xf numFmtId="4" fontId="3" fillId="3" borderId="7" xfId="0" applyAlignment="1" applyBorder="1" applyFont="1" applyNumberFormat="1" applyFill="1" applyProtection="1">
      <alignment horizontal="right" vertical="center" shrinkToFit="1"/>
    </xf>
    <xf numFmtId="0" fontId="6" fillId="3" borderId="14" xfId="0" applyAlignment="1" applyBorder="1" applyFont="1" applyFill="1" applyProtection="1">
      <alignment horizontal="left" vertical="center"/>
    </xf>
    <xf numFmtId="0" fontId="6" fillId="3" borderId="7" xfId="0" applyAlignment="1" applyBorder="1" applyFont="1" applyFill="1" applyProtection="1">
      <alignment horizontal="left" vertical="center"/>
    </xf>
    <xf numFmtId="0" fontId="6" fillId="3" borderId="8" xfId="0" applyAlignment="1" applyBorder="1" applyFont="1" applyFill="1" applyProtection="1">
      <alignment horizontal="left" vertical="center"/>
    </xf>
    <xf numFmtId="0" fontId="6" fillId="3" borderId="10" xfId="0" applyAlignment="1" applyBorder="1" applyFont="1" applyFill="1" applyProtection="1">
      <alignment horizontal="left" vertical="center"/>
    </xf>
    <xf numFmtId="0" fontId="6" fillId="3" borderId="5" xfId="0" applyAlignment="1" applyBorder="1" applyFont="1" applyFill="1" applyProtection="1">
      <alignment horizontal="left" vertical="center"/>
    </xf>
    <xf numFmtId="0" fontId="6" fillId="3" borderId="11" xfId="0" applyAlignment="1" applyBorder="1" applyFont="1" applyFill="1" applyProtection="1">
      <alignment horizontal="left" vertical="center"/>
    </xf>
    <xf numFmtId="0" fontId="6" fillId="3" borderId="1" xfId="0" applyAlignment="1" applyBorder="1" applyFont="1" applyFill="1" applyProtection="1">
      <alignment horizontal="left" vertical="center" shrinkToFit="1"/>
    </xf>
    <xf numFmtId="0" fontId="12" fillId="3" borderId="1" xfId="1" applyAlignment="1" applyBorder="1" applyFont="1" applyFill="1" applyProtection="1">
      <alignment horizontal="center" vertical="center" shrinkToFit="1"/>
    </xf>
    <xf numFmtId="0" fontId="12" fillId="3" borderId="2" xfId="1" applyAlignment="1" applyBorder="1" applyFont="1" applyFill="1" applyProtection="1">
      <alignment horizontal="center" vertical="center" shrinkToFit="1"/>
    </xf>
    <xf numFmtId="0" fontId="1" fillId="5" borderId="3" xfId="0" applyAlignment="1" applyBorder="1" applyFont="1" applyFill="1" applyProtection="1">
      <alignment horizontal="center" vertical="center" shrinkToFit="1"/>
      <protection locked="0"/>
    </xf>
    <xf numFmtId="0" fontId="1" fillId="5" borderId="1" xfId="0" applyAlignment="1" applyBorder="1" applyFont="1" applyFill="1" applyProtection="1">
      <alignment horizontal="center" vertical="center" shrinkToFit="1"/>
      <protection locked="0"/>
    </xf>
    <xf numFmtId="0" fontId="2" fillId="3" borderId="14" xfId="0" applyAlignment="1" applyBorder="1" applyFont="1" applyFill="1" applyProtection="1">
      <alignment shrinkToFit="1"/>
    </xf>
    <xf numFmtId="0" fontId="0" fillId="3" borderId="8" xfId="0" applyAlignment="1" applyBorder="1" applyFill="1" applyProtection="1">
      <alignment shrinkToFit="1"/>
    </xf>
    <xf numFmtId="0" fontId="2" fillId="3" borderId="7" xfId="0" applyAlignment="1" applyBorder="1" applyFont="1" applyFill="1" applyProtection="1">
      <alignment shrinkToFit="1"/>
    </xf>
    <xf numFmtId="0" fontId="2" fillId="3" borderId="8" xfId="0" applyAlignment="1" applyBorder="1" applyFont="1" applyFill="1" applyProtection="1">
      <alignment shrinkToFit="1"/>
    </xf>
    <xf numFmtId="14" fontId="2" fillId="5" borderId="14" xfId="0" applyAlignment="1" applyBorder="1" applyFont="1" applyNumberFormat="1" applyFill="1" applyProtection="1">
      <alignment horizontal="center" vertical="center" shrinkToFit="1"/>
    </xf>
    <xf numFmtId="14" fontId="2" fillId="5" borderId="7" xfId="0" applyAlignment="1" applyBorder="1" applyFont="1" applyNumberFormat="1" applyFill="1" applyProtection="1">
      <alignment horizontal="center" vertical="center" shrinkToFit="1"/>
    </xf>
    <xf numFmtId="14" fontId="2" fillId="5" borderId="8" xfId="0" applyAlignment="1" applyBorder="1" applyFont="1" applyNumberFormat="1" applyFill="1" applyProtection="1">
      <alignment horizontal="center" vertical="center" shrinkToFit="1"/>
    </xf>
    <xf numFmtId="0" fontId="29" fillId="3" borderId="9" xfId="0" applyAlignment="1" applyBorder="1" applyFont="1" applyFill="1" applyProtection="1"/>
    <xf numFmtId="0" fontId="29" fillId="2" borderId="0" xfId="0" applyAlignment="1" applyBorder="1" applyFont="1" applyFill="1" applyProtection="1"/>
    <xf numFmtId="0" fontId="5" fillId="3" borderId="0" xfId="0" applyAlignment="1" applyBorder="1" applyFont="1" applyFill="1" applyProtection="1"/>
    <xf numFmtId="0" fontId="1" fillId="5" borderId="0" xfId="0" applyAlignment="1" applyBorder="1" applyFont="1" applyFill="1" applyProtection="1"/>
    <xf numFmtId="0" fontId="0" fillId="5" borderId="0" xfId="0" applyAlignment="1" applyBorder="1" applyFill="1" applyProtection="1"/>
    <xf numFmtId="0" fontId="0" fillId="5" borderId="4" xfId="0" applyAlignment="1" applyBorder="1" applyFill="1" applyProtection="1"/>
    <xf numFmtId="0" fontId="1" fillId="0" borderId="0" xfId="0" applyAlignment="1" applyBorder="1" applyFont="1">
      <alignment horizontal="left"/>
    </xf>
    <xf numFmtId="0" fontId="27" fillId="0" borderId="0" xfId="0" applyAlignment="1" applyBorder="1" applyFont="1">
      <alignment horizontal="left"/>
    </xf>
    <xf numFmtId="0" fontId="21" fillId="0" borderId="0" xfId="0" applyAlignment="1" applyBorder="1" applyFont="1">
      <alignment horizontal="left"/>
    </xf>
    <xf numFmtId="0" fontId="30" fillId="0" borderId="0" xfId="0" applyAlignment="1" applyBorder="1" applyFont="1">
      <alignment horizontal="center" vertical="center"/>
    </xf>
    <xf numFmtId="0" fontId="0" fillId="0" borderId="0" xfId="0" applyAlignment="1" applyBorder="1">
      <alignment horizontal="left"/>
    </xf>
    <xf numFmtId="0" fontId="27" fillId="0" borderId="0" xfId="0" applyAlignment="1" applyBorder="1" applyFont="1">
      <alignment horizontal="left" vertical="center"/>
    </xf>
  </cellXfs>
  <cellStyles count="2">
    <cellStyle name="Hyperlink" xfId="1" builtinId="8"/>
    <cellStyle name="Normal" xfId="0" builtinId="0"/>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4" Type="http://schemas.openxmlformats.org/officeDocument/2006/relationships/worksheet" Target="worksheets/sheet4.xml" /><Relationship Id="rId12" Type="http://schemas.openxmlformats.org/officeDocument/2006/relationships/customXml" Target="../customXml/item3.xml" /><Relationship Id="rId7" Type="http://schemas.openxmlformats.org/officeDocument/2006/relationships/theme" Target="theme/theme1.xml" /><Relationship Id="rId3" Type="http://schemas.openxmlformats.org/officeDocument/2006/relationships/worksheet" Target="worksheets/sheet3.xml" /><Relationship Id="rId13" Type="http://schemas.openxmlformats.org/officeDocument/2006/relationships/customXml" Target="../customXml/item4.xml" /><Relationship Id="rId6" Type="http://schemas.openxmlformats.org/officeDocument/2006/relationships/externalLink" Target="/xl/externalLinks/externalLink1.xml" /><Relationship Id="rId2" Type="http://schemas.openxmlformats.org/officeDocument/2006/relationships/worksheet" Target="worksheets/sheet2.xml" /><Relationship Id="rId10" Type="http://schemas.openxmlformats.org/officeDocument/2006/relationships/customXml" Target="../customXml/item1.xml" /><Relationship Id="rId5" Type="http://schemas.openxmlformats.org/officeDocument/2006/relationships/worksheet" Target="worksheets/sheet5.xml" /><Relationship Id="rId11" Type="http://schemas.openxmlformats.org/officeDocument/2006/relationships/customXml" Target="../customXml/item2.xml" /><Relationship Id="rId9" Type="http://schemas.openxmlformats.org/officeDocument/2006/relationships/sharedStrings" Target="sharedStrings.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http://www.hw.ac.uk/img/hw-logo.png" TargetMode="External" /></Relationships>
</file>

<file path=xl/drawings/_rels/drawing2.xml.rels><?xml version="1.0" encoding="utf-8" standalone="yes"?><Relationships xmlns="http://schemas.openxmlformats.org/package/2006/relationships"><Relationship Id="rId1" Type="http://schemas.openxmlformats.org/officeDocument/2006/relationships/image" Target="http://www.hw.ac.uk/img/hw-logo.png" TargetMode="External" /></Relationships>
</file>

<file path=xl/drawings/_rels/drawing3.xml.rels><?xml version="1.0" encoding="utf-8" standalone="yes"?><Relationships xmlns="http://schemas.openxmlformats.org/package/2006/relationships"><Relationship Id="rId1" Type="http://schemas.openxmlformats.org/officeDocument/2006/relationships/image" Target="http://www.hw.ac.uk/img/hw-logo.png" TargetMode="External" /></Relationships>
</file>

<file path=xl/drawings/drawing1.xml><?xml version="1.0" encoding="utf-8"?>
<xdr:wsDr xmlns:xdr="http://schemas.openxmlformats.org/drawingml/2006/spreadsheetDrawing" xmlns:a="http://schemas.openxmlformats.org/drawingml/2006/main">
  <xdr:twoCellAnchor editAs="twoCell">
    <xdr:from>
      <xdr:col>34</xdr:col>
      <xdr:colOff>0</xdr:colOff>
      <xdr:row>1</xdr:row>
      <xdr:rowOff>0</xdr:rowOff>
    </xdr:from>
    <xdr:to>
      <xdr:col>40</xdr:col>
      <xdr:colOff>57085</xdr:colOff>
      <xdr:row>3</xdr:row>
      <xdr:rowOff>200025</xdr:rowOff>
    </xdr:to>
    <xdr:pic macro="">
      <xdr:nvPicPr>
        <xdr:cNvPr id="10284" name="Picture 3" descr="Heriot-Watt University"/>
        <xdr:cNvPicPr>
          <a:picLocks noChangeAspect="1"/>
        </xdr:cNvPicPr>
      </xdr:nvPicPr>
      <xdr:blipFill>
        <a:blip xmlns:d5p1="http://schemas.openxmlformats.org/officeDocument/2006/relationships" d5p1:link="rId1">
          <a:extLst>
            <a:ext uri="{28A0092B-C50C-407E-A947-70E740481C1C}">
              <a14:useLocalDpi xmlns:a14="http://schemas.microsoft.com/office/drawing/2010/main" val="0"/>
            </a:ext>
          </a:extLst>
        </a:blip>
        <a:srcRect xmlns:a="http://schemas.openxmlformats.org/drawingml/2006/main"/>
        <a:stretch>
          <a:fillRect/>
        </a:stretch>
      </xdr:blipFill>
      <xdr:spPr>
        <a:xfrm>
          <a:off x="6305550" y="200025"/>
          <a:ext cx="1143000" cy="1143000"/>
        </a:xfrm>
        <a:prstGeom xmlns:a="http://schemas.openxmlformats.org/drawingml/2006/main" prst="rect">
          <a:avLst/>
        </a:prstGeom>
        <a:solidFill xmlns:a="http://schemas.openxmlformats.org/drawingml/2006/main">
          <a:srgbClr val="CCCCFF"/>
        </a:solid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33</xdr:col>
      <xdr:colOff>0</xdr:colOff>
      <xdr:row>1</xdr:row>
      <xdr:rowOff>0</xdr:rowOff>
    </xdr:from>
    <xdr:to>
      <xdr:col>39</xdr:col>
      <xdr:colOff>57085</xdr:colOff>
      <xdr:row>3</xdr:row>
      <xdr:rowOff>228600</xdr:rowOff>
    </xdr:to>
    <xdr:pic macro="">
      <xdr:nvPicPr>
        <xdr:cNvPr id="9240" name="Picture 2" descr="Heriot-Watt University"/>
        <xdr:cNvPicPr>
          <a:picLocks noChangeAspect="1"/>
        </xdr:cNvPicPr>
      </xdr:nvPicPr>
      <xdr:blipFill>
        <a:blip xmlns:d5p1="http://schemas.openxmlformats.org/officeDocument/2006/relationships" d5p1:link="rId1">
          <a:extLst>
            <a:ext uri="{28A0092B-C50C-407E-A947-70E740481C1C}">
              <a14:useLocalDpi xmlns:a14="http://schemas.microsoft.com/office/drawing/2010/main" val="0"/>
            </a:ext>
          </a:extLst>
        </a:blip>
        <a:srcRect xmlns:a="http://schemas.openxmlformats.org/drawingml/2006/main"/>
        <a:stretch>
          <a:fillRect/>
        </a:stretch>
      </xdr:blipFill>
      <xdr:spPr>
        <a:xfrm>
          <a:off x="6124575" y="238125"/>
          <a:ext cx="1143000" cy="1143000"/>
        </a:xfrm>
        <a:prstGeom xmlns:a="http://schemas.openxmlformats.org/drawingml/2006/main" prst="rect">
          <a:avLst/>
        </a:prstGeom>
        <a:solidFill xmlns:a="http://schemas.openxmlformats.org/drawingml/2006/main">
          <a:srgbClr val="CCFFCC"/>
        </a:solidFill>
      </xdr:spPr>
    </xdr:pic>
    <xdr:clientData/>
  </xdr:twoCellAnchor>
</xdr:wsDr>
</file>

<file path=xl/drawings/drawing3.xml><?xml version="1.0" encoding="utf-8"?>
<xdr:wsDr xmlns:xdr="http://schemas.openxmlformats.org/drawingml/2006/spreadsheetDrawing" xmlns:a="http://schemas.openxmlformats.org/drawingml/2006/main">
  <xdr:twoCellAnchor editAs="twoCell">
    <xdr:from>
      <xdr:col>0</xdr:col>
      <xdr:colOff>0</xdr:colOff>
      <xdr:row>1</xdr:row>
      <xdr:rowOff>0</xdr:rowOff>
    </xdr:from>
    <xdr:to>
      <xdr:col>1</xdr:col>
      <xdr:colOff>304633</xdr:colOff>
      <xdr:row>4</xdr:row>
      <xdr:rowOff>95250</xdr:rowOff>
    </xdr:to>
    <xdr:pic macro="">
      <xdr:nvPicPr>
        <xdr:cNvPr id="12291" name="Picture 3" descr="Heriot-Watt University"/>
        <xdr:cNvPicPr>
          <a:picLocks noChangeAspect="1"/>
        </xdr:cNvPicPr>
      </xdr:nvPicPr>
      <xdr:blipFill>
        <a:blip xmlns:d5p1="http://schemas.openxmlformats.org/officeDocument/2006/relationships" d5p1:link="rId1">
          <a:extLst>
            <a:ext uri="{28A0092B-C50C-407E-A947-70E740481C1C}">
              <a14:useLocalDpi xmlns:a14="http://schemas.microsoft.com/office/drawing/2010/main" val="0"/>
            </a:ext>
          </a:extLst>
        </a:blip>
        <a:srcRect xmlns:a="http://schemas.openxmlformats.org/drawingml/2006/main"/>
        <a:stretch>
          <a:fillRect/>
        </a:stretch>
      </xdr:blipFill>
      <xdr:spPr>
        <a:xfrm>
          <a:off x="0" y="161925"/>
          <a:ext cx="1133475" cy="1133475"/>
        </a:xfrm>
        <a:prstGeom xmlns:a="http://schemas.openxmlformats.org/drawingml/2006/main" prst="rect">
          <a:avLst/>
        </a:prstGeom>
        <a:noFill/>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H:\Transition%20format\Time\Timesheets.xls"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Master"/>
      <sheetName val="Mar 07"/>
      <sheetName val="Apr 07"/>
      <sheetName val="May 07"/>
      <sheetName val="Jun 07"/>
      <sheetName val="Jul 07"/>
      <sheetName val="Aug 07"/>
      <sheetName val="Sep 07"/>
      <sheetName val="Oct 07"/>
      <sheetName val="Nov 07"/>
      <sheetName val="Dec 07"/>
      <sheetName val="Jan 08"/>
      <sheetName val="Feb 08"/>
      <sheetName val="Mar 08"/>
      <sheetName val="Apr 08"/>
      <sheetName val="May 08"/>
      <sheetName val="Jun 08"/>
      <sheetName val="Jul 08"/>
    </sheetNames>
    <sheetDataSet>
      <sheetData sheetId="0" refreshError="1"/>
      <sheetData sheetId="1" refreshError="1"/>
      <sheetData sheetId="2" refreshError="1"/>
      <sheetData sheetId="3" refreshError="1"/>
      <sheetData sheetId="4" refreshError="1"/>
      <sheetData sheetId="5" refreshError="1"/>
      <sheetData sheetId="6" refreshError="1">
        <row r="1">
          <cell r="A1">
            <v>39295</v>
          </cell>
          <cell r="C1" t="str">
            <v>ATCO Consulting Ltd</v>
          </cell>
          <cell r="J1" t="str">
            <v>ATCO Consulting Ltd</v>
          </cell>
          <cell r="S1" t="str">
            <v>Brian Cooper</v>
          </cell>
          <cell r="X1" t="str">
            <v>Karen Shaw</v>
          </cell>
          <cell r="AC1" t="str">
            <v>Emma MacLeod</v>
          </cell>
          <cell r="AH1" t="str">
            <v>Willie Johnston</v>
          </cell>
          <cell r="AM1" t="str">
            <v>David Russell</v>
          </cell>
          <cell r="AR1" t="str">
            <v>James Topping</v>
          </cell>
          <cell r="AW1" t="str">
            <v>Ian Watson</v>
          </cell>
          <cell r="BB1" t="str">
            <v>Jamie Durrant</v>
          </cell>
          <cell r="BG1" t="str">
            <v>Peter Freeman</v>
          </cell>
          <cell r="BL1" t="str">
            <v>Allan Storer</v>
          </cell>
          <cell r="BQ1" t="str">
            <v>Jordan Laidlaw</v>
          </cell>
          <cell r="BV1" t="str">
            <v>John Hetherington</v>
          </cell>
          <cell r="CA1" t="str">
            <v>James Conroy</v>
          </cell>
          <cell r="CF1" t="str">
            <v>Dougie McGregor</v>
          </cell>
          <cell r="CK1" t="str">
            <v>Rodney Mainwaring</v>
          </cell>
          <cell r="CP1" t="str">
            <v>Bryan Cameron</v>
          </cell>
          <cell r="CU1" t="str">
            <v>Mark Arthur</v>
          </cell>
          <cell r="CZ1" t="str">
            <v>Lynn Bonnar</v>
          </cell>
          <cell r="DE1" t="str">
            <v>Archie Lieshman</v>
          </cell>
        </row>
        <row r="2">
          <cell r="J2" t="str">
            <v>Proj Mgt</v>
          </cell>
          <cell r="K2" t="str">
            <v>Dir Eng</v>
          </cell>
          <cell r="L2" t="str">
            <v>H&amp;S Dir</v>
          </cell>
          <cell r="M2" t="str">
            <v>Sen Eng</v>
          </cell>
          <cell r="N2" t="str">
            <v>Design Eng</v>
          </cell>
          <cell r="O2" t="str">
            <v>Grad Eng</v>
          </cell>
          <cell r="P2" t="str">
            <v>CAD</v>
          </cell>
          <cell r="Q2" t="str">
            <v>Contract</v>
          </cell>
          <cell r="S2" t="str">
            <v>Dir Eng</v>
          </cell>
          <cell r="T2" t="str">
            <v>Dir Eng</v>
          </cell>
          <cell r="U2" t="str">
            <v>Dir Eng</v>
          </cell>
          <cell r="V2" t="str">
            <v>Dir Eng</v>
          </cell>
          <cell r="W2" t="str">
            <v>Dir Eng</v>
          </cell>
          <cell r="X2" t="str">
            <v>CAD</v>
          </cell>
          <cell r="Y2" t="str">
            <v>CAD</v>
          </cell>
          <cell r="Z2" t="str">
            <v>CAD</v>
          </cell>
          <cell r="AA2" t="str">
            <v>CAD</v>
          </cell>
          <cell r="AB2" t="str">
            <v>CAD</v>
          </cell>
          <cell r="AC2" t="str">
            <v>Grad Eng</v>
          </cell>
          <cell r="AD2" t="str">
            <v>Grad Eng</v>
          </cell>
          <cell r="AE2" t="str">
            <v>Grad Eng</v>
          </cell>
          <cell r="AF2" t="str">
            <v>Grad Eng</v>
          </cell>
          <cell r="AG2" t="str">
            <v>Grad Eng</v>
          </cell>
          <cell r="AH2" t="str">
            <v>Sen Eng</v>
          </cell>
          <cell r="AI2" t="str">
            <v>Sen Eng</v>
          </cell>
          <cell r="AJ2" t="str">
            <v>Sen Eng</v>
          </cell>
          <cell r="AK2" t="str">
            <v>Sen Eng</v>
          </cell>
          <cell r="AL2" t="str">
            <v>Sen Eng</v>
          </cell>
          <cell r="AM2" t="str">
            <v>Dir Eng</v>
          </cell>
          <cell r="AN2" t="str">
            <v>Dir Eng</v>
          </cell>
          <cell r="AO2" t="str">
            <v>Dir Eng</v>
          </cell>
          <cell r="AP2" t="str">
            <v>Dir Eng</v>
          </cell>
          <cell r="AQ2" t="str">
            <v>Dir Eng</v>
          </cell>
          <cell r="AR2" t="str">
            <v>CAD</v>
          </cell>
          <cell r="AS2" t="str">
            <v>CAD</v>
          </cell>
          <cell r="AT2" t="str">
            <v>CAD</v>
          </cell>
          <cell r="AU2" t="str">
            <v>CAD</v>
          </cell>
          <cell r="AV2" t="str">
            <v>CAD</v>
          </cell>
          <cell r="AW2" t="str">
            <v>Sen Eng</v>
          </cell>
          <cell r="AX2" t="str">
            <v>Sen Eng</v>
          </cell>
          <cell r="AY2" t="str">
            <v>Sen Eng</v>
          </cell>
          <cell r="AZ2" t="str">
            <v>Sen Eng</v>
          </cell>
          <cell r="BA2" t="str">
            <v>Sen Eng</v>
          </cell>
          <cell r="BB2" t="str">
            <v>H&amp;S Dir</v>
          </cell>
          <cell r="BC2" t="str">
            <v>H&amp;S Dir</v>
          </cell>
          <cell r="BD2" t="str">
            <v>H&amp;S Dir</v>
          </cell>
          <cell r="BE2" t="str">
            <v>H&amp;S Dir</v>
          </cell>
          <cell r="BF2" t="str">
            <v>H&amp;S Dir</v>
          </cell>
          <cell r="BG2" t="str">
            <v>Dir Eng</v>
          </cell>
          <cell r="BH2" t="str">
            <v>Dir Eng</v>
          </cell>
          <cell r="BI2" t="str">
            <v>Dir Eng</v>
          </cell>
          <cell r="BJ2" t="str">
            <v>Dir Eng</v>
          </cell>
          <cell r="BK2" t="str">
            <v>Dir Eng</v>
          </cell>
          <cell r="BL2" t="str">
            <v>Grad Eng</v>
          </cell>
          <cell r="BM2" t="str">
            <v>Grad Eng</v>
          </cell>
          <cell r="BN2" t="str">
            <v>Grad Eng</v>
          </cell>
          <cell r="BO2" t="str">
            <v>Grad Eng</v>
          </cell>
          <cell r="BP2" t="str">
            <v>Grad Eng</v>
          </cell>
          <cell r="BQ2" t="str">
            <v>CAD</v>
          </cell>
          <cell r="BR2" t="str">
            <v>CAD</v>
          </cell>
          <cell r="BS2" t="str">
            <v>CAD</v>
          </cell>
          <cell r="BT2" t="str">
            <v>CAD</v>
          </cell>
          <cell r="BU2" t="str">
            <v>CAD</v>
          </cell>
          <cell r="BV2" t="str">
            <v>Proj Mgt</v>
          </cell>
          <cell r="BW2" t="str">
            <v>Proj Mgt</v>
          </cell>
          <cell r="BX2" t="str">
            <v>Proj Mgt</v>
          </cell>
          <cell r="BY2" t="str">
            <v>Proj Mgt</v>
          </cell>
          <cell r="BZ2" t="str">
            <v>Proj Mgt</v>
          </cell>
          <cell r="CA2" t="str">
            <v>Design Eng</v>
          </cell>
          <cell r="CB2" t="str">
            <v>Design Eng</v>
          </cell>
          <cell r="CC2" t="str">
            <v>Design Eng</v>
          </cell>
          <cell r="CD2" t="str">
            <v>Design Eng</v>
          </cell>
          <cell r="CE2" t="str">
            <v>Design Eng</v>
          </cell>
          <cell r="CF2" t="str">
            <v>Contract</v>
          </cell>
          <cell r="CG2" t="str">
            <v>Contract</v>
          </cell>
          <cell r="CH2" t="str">
            <v>Contract</v>
          </cell>
          <cell r="CI2" t="str">
            <v>Contract</v>
          </cell>
          <cell r="CJ2" t="str">
            <v>Contract</v>
          </cell>
          <cell r="CK2" t="str">
            <v>Contract</v>
          </cell>
          <cell r="CL2" t="str">
            <v>Contract</v>
          </cell>
          <cell r="CM2" t="str">
            <v>Contract</v>
          </cell>
          <cell r="CN2" t="str">
            <v>Contract</v>
          </cell>
          <cell r="CO2" t="str">
            <v>Contract</v>
          </cell>
          <cell r="CP2" t="str">
            <v>Design Eng</v>
          </cell>
          <cell r="CQ2" t="str">
            <v>Design Eng</v>
          </cell>
          <cell r="CR2" t="str">
            <v>Design Eng</v>
          </cell>
          <cell r="CS2" t="str">
            <v>Design Eng</v>
          </cell>
          <cell r="CT2" t="str">
            <v>Design Eng</v>
          </cell>
          <cell r="DE2" t="str">
            <v>Sen Eng</v>
          </cell>
          <cell r="DF2" t="str">
            <v>Sen Eng</v>
          </cell>
          <cell r="DG2" t="str">
            <v>Sen Eng</v>
          </cell>
          <cell r="DH2" t="str">
            <v>Sen Eng</v>
          </cell>
          <cell r="DI2" t="str">
            <v>Sen Eng</v>
          </cell>
        </row>
        <row r="3">
          <cell r="C3">
            <v>39299</v>
          </cell>
          <cell r="D3">
            <v>39306</v>
          </cell>
          <cell r="E3">
            <v>39313</v>
          </cell>
          <cell r="F3">
            <v>39320</v>
          </cell>
          <cell r="G3">
            <v>39327</v>
          </cell>
          <cell r="H3" t="str">
            <v>Month</v>
          </cell>
          <cell r="S3">
            <v>39299</v>
          </cell>
          <cell r="T3">
            <v>39306</v>
          </cell>
          <cell r="U3">
            <v>39313</v>
          </cell>
          <cell r="V3">
            <v>39320</v>
          </cell>
          <cell r="W3">
            <v>39327</v>
          </cell>
          <cell r="X3">
            <v>39299</v>
          </cell>
          <cell r="Y3">
            <v>39306</v>
          </cell>
          <cell r="Z3">
            <v>39313</v>
          </cell>
          <cell r="AA3">
            <v>39320</v>
          </cell>
          <cell r="AB3">
            <v>39327</v>
          </cell>
          <cell r="AC3">
            <v>39299</v>
          </cell>
          <cell r="AD3">
            <v>39306</v>
          </cell>
          <cell r="AE3">
            <v>39313</v>
          </cell>
          <cell r="AF3">
            <v>39320</v>
          </cell>
          <cell r="AG3">
            <v>39327</v>
          </cell>
          <cell r="AH3">
            <v>39299</v>
          </cell>
          <cell r="AI3">
            <v>39306</v>
          </cell>
          <cell r="AJ3">
            <v>39313</v>
          </cell>
          <cell r="AK3">
            <v>39320</v>
          </cell>
          <cell r="AL3">
            <v>39327</v>
          </cell>
          <cell r="AM3">
            <v>39299</v>
          </cell>
          <cell r="AN3">
            <v>39306</v>
          </cell>
          <cell r="AO3">
            <v>39313</v>
          </cell>
          <cell r="AP3">
            <v>39320</v>
          </cell>
          <cell r="AQ3">
            <v>39327</v>
          </cell>
          <cell r="AR3">
            <v>39299</v>
          </cell>
          <cell r="AS3">
            <v>39306</v>
          </cell>
          <cell r="AT3">
            <v>39313</v>
          </cell>
          <cell r="AU3">
            <v>39320</v>
          </cell>
          <cell r="AV3">
            <v>39327</v>
          </cell>
          <cell r="AW3">
            <v>39299</v>
          </cell>
          <cell r="AX3">
            <v>39306</v>
          </cell>
          <cell r="AY3">
            <v>39313</v>
          </cell>
          <cell r="AZ3">
            <v>39320</v>
          </cell>
          <cell r="BA3">
            <v>39327</v>
          </cell>
          <cell r="BB3">
            <v>39299</v>
          </cell>
          <cell r="BC3">
            <v>39306</v>
          </cell>
          <cell r="BD3">
            <v>39313</v>
          </cell>
          <cell r="BE3">
            <v>39320</v>
          </cell>
          <cell r="BF3">
            <v>39327</v>
          </cell>
          <cell r="BG3">
            <v>39299</v>
          </cell>
          <cell r="BH3">
            <v>39306</v>
          </cell>
          <cell r="BI3">
            <v>39313</v>
          </cell>
          <cell r="BJ3">
            <v>39320</v>
          </cell>
          <cell r="BK3">
            <v>39327</v>
          </cell>
          <cell r="BL3">
            <v>39299</v>
          </cell>
          <cell r="BM3">
            <v>39306</v>
          </cell>
          <cell r="BN3">
            <v>39313</v>
          </cell>
          <cell r="BO3">
            <v>39320</v>
          </cell>
          <cell r="BP3">
            <v>39327</v>
          </cell>
          <cell r="BQ3">
            <v>39299</v>
          </cell>
          <cell r="BR3">
            <v>39306</v>
          </cell>
          <cell r="BS3">
            <v>39313</v>
          </cell>
          <cell r="BT3">
            <v>39320</v>
          </cell>
          <cell r="BU3">
            <v>39327</v>
          </cell>
          <cell r="BV3">
            <v>39299</v>
          </cell>
          <cell r="BW3">
            <v>39306</v>
          </cell>
          <cell r="BX3">
            <v>39313</v>
          </cell>
          <cell r="BY3">
            <v>39320</v>
          </cell>
          <cell r="BZ3">
            <v>39327</v>
          </cell>
          <cell r="CA3">
            <v>39299</v>
          </cell>
          <cell r="CB3">
            <v>39306</v>
          </cell>
          <cell r="CC3">
            <v>39313</v>
          </cell>
          <cell r="CD3">
            <v>39320</v>
          </cell>
          <cell r="CE3">
            <v>39327</v>
          </cell>
          <cell r="CF3">
            <v>39299</v>
          </cell>
          <cell r="CG3">
            <v>39306</v>
          </cell>
          <cell r="CH3">
            <v>39313</v>
          </cell>
          <cell r="CI3">
            <v>39320</v>
          </cell>
          <cell r="CJ3">
            <v>39327</v>
          </cell>
          <cell r="CK3">
            <v>39299</v>
          </cell>
          <cell r="CL3">
            <v>39306</v>
          </cell>
          <cell r="CM3">
            <v>39313</v>
          </cell>
          <cell r="CN3">
            <v>39320</v>
          </cell>
          <cell r="CO3">
            <v>39327</v>
          </cell>
          <cell r="CP3">
            <v>39299</v>
          </cell>
          <cell r="CQ3">
            <v>39306</v>
          </cell>
          <cell r="CR3">
            <v>39313</v>
          </cell>
          <cell r="CS3">
            <v>39320</v>
          </cell>
          <cell r="CT3">
            <v>39327</v>
          </cell>
          <cell r="CU3">
            <v>39299</v>
          </cell>
          <cell r="CV3">
            <v>39306</v>
          </cell>
          <cell r="CW3">
            <v>39313</v>
          </cell>
          <cell r="CX3">
            <v>39320</v>
          </cell>
          <cell r="CY3">
            <v>39327</v>
          </cell>
          <cell r="CZ3">
            <v>39299</v>
          </cell>
          <cell r="DA3">
            <v>39306</v>
          </cell>
          <cell r="DB3">
            <v>39313</v>
          </cell>
          <cell r="DC3">
            <v>39320</v>
          </cell>
          <cell r="DD3">
            <v>39327</v>
          </cell>
          <cell r="DE3">
            <v>39299</v>
          </cell>
          <cell r="DF3">
            <v>39306</v>
          </cell>
          <cell r="DG3">
            <v>39313</v>
          </cell>
          <cell r="DH3">
            <v>39320</v>
          </cell>
          <cell r="DI3">
            <v>39327</v>
          </cell>
        </row>
        <row r="4">
          <cell r="B4" t="str">
            <v>Project  - Fixed Price</v>
          </cell>
          <cell r="C4">
            <v>473.5</v>
          </cell>
          <cell r="D4">
            <v>364.5</v>
          </cell>
          <cell r="E4">
            <v>515.5</v>
          </cell>
          <cell r="F4">
            <v>565</v>
          </cell>
          <cell r="G4">
            <v>494</v>
          </cell>
          <cell r="H4">
            <v>2412.5</v>
          </cell>
          <cell r="J4">
            <v>105.5</v>
          </cell>
          <cell r="K4">
            <v>472.5</v>
          </cell>
          <cell r="L4">
            <v>78.5</v>
          </cell>
          <cell r="M4">
            <v>406.5</v>
          </cell>
          <cell r="N4">
            <v>368</v>
          </cell>
          <cell r="O4">
            <v>266</v>
          </cell>
          <cell r="P4">
            <v>362</v>
          </cell>
          <cell r="Q4">
            <v>353.5</v>
          </cell>
          <cell r="S4">
            <v>24.5</v>
          </cell>
          <cell r="T4">
            <v>25.5</v>
          </cell>
          <cell r="U4">
            <v>40</v>
          </cell>
          <cell r="V4">
            <v>38.5</v>
          </cell>
          <cell r="W4">
            <v>34</v>
          </cell>
          <cell r="X4">
            <v>0</v>
          </cell>
          <cell r="Y4">
            <v>4.5</v>
          </cell>
          <cell r="Z4">
            <v>19.5</v>
          </cell>
          <cell r="AA4">
            <v>17.5</v>
          </cell>
          <cell r="AB4">
            <v>28.5</v>
          </cell>
          <cell r="AC4">
            <v>27</v>
          </cell>
          <cell r="AD4">
            <v>29.5</v>
          </cell>
          <cell r="AE4">
            <v>32.5</v>
          </cell>
          <cell r="AF4">
            <v>35</v>
          </cell>
          <cell r="AG4">
            <v>34.5</v>
          </cell>
          <cell r="AH4">
            <v>30</v>
          </cell>
          <cell r="AI4">
            <v>30</v>
          </cell>
          <cell r="AJ4">
            <v>37.5</v>
          </cell>
          <cell r="AK4">
            <v>40</v>
          </cell>
          <cell r="AL4">
            <v>44.5</v>
          </cell>
          <cell r="AM4">
            <v>31.5</v>
          </cell>
          <cell r="AN4">
            <v>20</v>
          </cell>
          <cell r="AO4">
            <v>25.5</v>
          </cell>
          <cell r="AP4">
            <v>37.5</v>
          </cell>
          <cell r="AQ4">
            <v>33</v>
          </cell>
          <cell r="AR4">
            <v>26</v>
          </cell>
          <cell r="AS4">
            <v>22</v>
          </cell>
          <cell r="AT4">
            <v>20.5</v>
          </cell>
          <cell r="AU4">
            <v>32</v>
          </cell>
          <cell r="AV4">
            <v>30.5</v>
          </cell>
          <cell r="AW4">
            <v>66</v>
          </cell>
          <cell r="AX4">
            <v>34.5</v>
          </cell>
          <cell r="AY4">
            <v>38</v>
          </cell>
          <cell r="AZ4">
            <v>48.5</v>
          </cell>
          <cell r="BA4">
            <v>0</v>
          </cell>
          <cell r="BB4">
            <v>11.5</v>
          </cell>
          <cell r="BC4">
            <v>0</v>
          </cell>
          <cell r="BD4">
            <v>16</v>
          </cell>
          <cell r="BE4">
            <v>22.5</v>
          </cell>
          <cell r="BF4">
            <v>28.5</v>
          </cell>
          <cell r="BG4">
            <v>21</v>
          </cell>
          <cell r="BH4">
            <v>30</v>
          </cell>
          <cell r="BI4">
            <v>36.5</v>
          </cell>
          <cell r="BJ4">
            <v>37.5</v>
          </cell>
          <cell r="BK4">
            <v>37.5</v>
          </cell>
          <cell r="BL4">
            <v>28</v>
          </cell>
          <cell r="BM4">
            <v>21.5</v>
          </cell>
          <cell r="BN4">
            <v>43</v>
          </cell>
          <cell r="BO4">
            <v>15</v>
          </cell>
          <cell r="BP4">
            <v>0</v>
          </cell>
          <cell r="BQ4">
            <v>36</v>
          </cell>
          <cell r="BR4">
            <v>21</v>
          </cell>
          <cell r="BS4">
            <v>33</v>
          </cell>
          <cell r="BT4">
            <v>37</v>
          </cell>
          <cell r="BU4">
            <v>34</v>
          </cell>
          <cell r="BV4">
            <v>36.5</v>
          </cell>
          <cell r="BW4">
            <v>13</v>
          </cell>
          <cell r="BX4">
            <v>20</v>
          </cell>
          <cell r="BY4">
            <v>0</v>
          </cell>
          <cell r="BZ4">
            <v>36</v>
          </cell>
          <cell r="CA4">
            <v>38.5</v>
          </cell>
          <cell r="CB4">
            <v>31</v>
          </cell>
          <cell r="CC4">
            <v>43</v>
          </cell>
          <cell r="CD4">
            <v>45</v>
          </cell>
          <cell r="CE4">
            <v>38</v>
          </cell>
          <cell r="CF4">
            <v>36</v>
          </cell>
          <cell r="CG4">
            <v>44.5</v>
          </cell>
          <cell r="CH4">
            <v>46</v>
          </cell>
          <cell r="CI4">
            <v>46.5</v>
          </cell>
          <cell r="CJ4">
            <v>40</v>
          </cell>
          <cell r="CK4">
            <v>38.5</v>
          </cell>
          <cell r="CL4">
            <v>0</v>
          </cell>
          <cell r="CM4">
            <v>27</v>
          </cell>
          <cell r="CN4">
            <v>37.5</v>
          </cell>
          <cell r="CO4">
            <v>37.5</v>
          </cell>
          <cell r="CP4">
            <v>22.5</v>
          </cell>
          <cell r="CQ4">
            <v>37.5</v>
          </cell>
          <cell r="CR4">
            <v>37.5</v>
          </cell>
          <cell r="CS4">
            <v>37.5</v>
          </cell>
          <cell r="CT4">
            <v>37.5</v>
          </cell>
          <cell r="CU4">
            <v>0</v>
          </cell>
          <cell r="CV4">
            <v>0</v>
          </cell>
          <cell r="CW4">
            <v>0</v>
          </cell>
          <cell r="CX4">
            <v>0</v>
          </cell>
          <cell r="CY4">
            <v>0</v>
          </cell>
          <cell r="CZ4">
            <v>0</v>
          </cell>
          <cell r="DA4">
            <v>0</v>
          </cell>
          <cell r="DB4">
            <v>0</v>
          </cell>
          <cell r="DC4">
            <v>0</v>
          </cell>
          <cell r="DD4">
            <v>0</v>
          </cell>
          <cell r="DE4">
            <v>0</v>
          </cell>
          <cell r="DF4">
            <v>0</v>
          </cell>
          <cell r="DG4">
            <v>0</v>
          </cell>
          <cell r="DH4">
            <v>37.5</v>
          </cell>
          <cell r="DI4">
            <v>0</v>
          </cell>
        </row>
        <row r="5">
          <cell r="B5" t="str">
            <v>Project - Chargable Hours</v>
          </cell>
          <cell r="C5">
            <v>16</v>
          </cell>
          <cell r="D5">
            <v>20.5</v>
          </cell>
          <cell r="E5">
            <v>16</v>
          </cell>
          <cell r="F5">
            <v>0.5</v>
          </cell>
          <cell r="G5">
            <v>3</v>
          </cell>
          <cell r="H5">
            <v>56</v>
          </cell>
          <cell r="J5">
            <v>0</v>
          </cell>
          <cell r="K5">
            <v>33.5</v>
          </cell>
          <cell r="L5">
            <v>0</v>
          </cell>
          <cell r="M5">
            <v>12</v>
          </cell>
          <cell r="N5">
            <v>0</v>
          </cell>
          <cell r="O5">
            <v>10.5</v>
          </cell>
          <cell r="P5">
            <v>0</v>
          </cell>
          <cell r="Q5">
            <v>0</v>
          </cell>
          <cell r="S5">
            <v>1.5</v>
          </cell>
          <cell r="T5">
            <v>1</v>
          </cell>
          <cell r="U5">
            <v>2</v>
          </cell>
          <cell r="V5">
            <v>0.5</v>
          </cell>
          <cell r="W5">
            <v>2</v>
          </cell>
          <cell r="X5">
            <v>0</v>
          </cell>
          <cell r="Y5">
            <v>0</v>
          </cell>
          <cell r="Z5">
            <v>0</v>
          </cell>
          <cell r="AA5">
            <v>0</v>
          </cell>
          <cell r="AB5">
            <v>0</v>
          </cell>
          <cell r="AC5">
            <v>3.5</v>
          </cell>
          <cell r="AD5">
            <v>1</v>
          </cell>
          <cell r="AE5">
            <v>5</v>
          </cell>
          <cell r="AF5">
            <v>0</v>
          </cell>
          <cell r="AG5">
            <v>1</v>
          </cell>
          <cell r="AH5">
            <v>0</v>
          </cell>
          <cell r="AI5">
            <v>0</v>
          </cell>
          <cell r="AJ5">
            <v>0</v>
          </cell>
          <cell r="AK5">
            <v>0</v>
          </cell>
          <cell r="AL5">
            <v>0</v>
          </cell>
          <cell r="AM5">
            <v>11</v>
          </cell>
          <cell r="AN5">
            <v>15.5</v>
          </cell>
          <cell r="AO5">
            <v>0</v>
          </cell>
          <cell r="AP5">
            <v>0</v>
          </cell>
          <cell r="AQ5">
            <v>0</v>
          </cell>
          <cell r="AR5">
            <v>0</v>
          </cell>
          <cell r="AS5">
            <v>0</v>
          </cell>
          <cell r="AT5">
            <v>0</v>
          </cell>
          <cell r="AU5">
            <v>0</v>
          </cell>
          <cell r="AV5">
            <v>0</v>
          </cell>
          <cell r="AW5">
            <v>0</v>
          </cell>
          <cell r="AX5">
            <v>3</v>
          </cell>
          <cell r="AY5">
            <v>9</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0</v>
          </cell>
          <cell r="CN5">
            <v>0</v>
          </cell>
          <cell r="CO5">
            <v>0</v>
          </cell>
          <cell r="CP5">
            <v>0</v>
          </cell>
          <cell r="CQ5">
            <v>0</v>
          </cell>
          <cell r="CR5">
            <v>0</v>
          </cell>
          <cell r="CS5">
            <v>0</v>
          </cell>
          <cell r="CT5">
            <v>0</v>
          </cell>
          <cell r="CU5">
            <v>0</v>
          </cell>
          <cell r="CV5">
            <v>0</v>
          </cell>
          <cell r="CW5">
            <v>0</v>
          </cell>
          <cell r="CX5">
            <v>0</v>
          </cell>
          <cell r="CY5">
            <v>0</v>
          </cell>
          <cell r="CZ5">
            <v>0</v>
          </cell>
          <cell r="DA5">
            <v>0</v>
          </cell>
          <cell r="DB5">
            <v>0</v>
          </cell>
          <cell r="DC5">
            <v>0</v>
          </cell>
          <cell r="DD5">
            <v>0</v>
          </cell>
          <cell r="DE5">
            <v>0</v>
          </cell>
          <cell r="DF5">
            <v>0</v>
          </cell>
          <cell r="DG5">
            <v>0</v>
          </cell>
          <cell r="DH5">
            <v>0</v>
          </cell>
          <cell r="DI5">
            <v>0</v>
          </cell>
        </row>
        <row r="6">
          <cell r="B6" t="str">
            <v>Fee Bids</v>
          </cell>
          <cell r="C6">
            <v>0</v>
          </cell>
          <cell r="D6">
            <v>2.5</v>
          </cell>
          <cell r="E6">
            <v>0</v>
          </cell>
          <cell r="F6">
            <v>0</v>
          </cell>
          <cell r="G6">
            <v>6.5</v>
          </cell>
          <cell r="H6">
            <v>9</v>
          </cell>
          <cell r="J6">
            <v>1</v>
          </cell>
          <cell r="K6">
            <v>8</v>
          </cell>
          <cell r="L6">
            <v>0</v>
          </cell>
          <cell r="M6">
            <v>0</v>
          </cell>
          <cell r="N6">
            <v>0</v>
          </cell>
          <cell r="O6">
            <v>0</v>
          </cell>
          <cell r="P6">
            <v>0</v>
          </cell>
          <cell r="Q6">
            <v>0</v>
          </cell>
          <cell r="S6">
            <v>0</v>
          </cell>
          <cell r="T6">
            <v>1.5</v>
          </cell>
          <cell r="U6">
            <v>0</v>
          </cell>
          <cell r="V6">
            <v>0</v>
          </cell>
          <cell r="W6">
            <v>6.5</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1</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cell r="CU6">
            <v>0</v>
          </cell>
          <cell r="CV6">
            <v>0</v>
          </cell>
          <cell r="CW6">
            <v>0</v>
          </cell>
          <cell r="CX6">
            <v>0</v>
          </cell>
          <cell r="CY6">
            <v>0</v>
          </cell>
          <cell r="CZ6">
            <v>0</v>
          </cell>
          <cell r="DA6">
            <v>0</v>
          </cell>
          <cell r="DB6">
            <v>0</v>
          </cell>
          <cell r="DC6">
            <v>0</v>
          </cell>
          <cell r="DD6">
            <v>0</v>
          </cell>
          <cell r="DE6">
            <v>0</v>
          </cell>
          <cell r="DF6">
            <v>0</v>
          </cell>
          <cell r="DG6">
            <v>0</v>
          </cell>
          <cell r="DH6">
            <v>0</v>
          </cell>
          <cell r="DI6">
            <v>0</v>
          </cell>
        </row>
        <row r="7">
          <cell r="B7" t="str">
            <v>General &amp; Meetings</v>
          </cell>
          <cell r="C7">
            <v>54.75</v>
          </cell>
          <cell r="D7">
            <v>42</v>
          </cell>
          <cell r="E7">
            <v>41</v>
          </cell>
          <cell r="F7">
            <v>28</v>
          </cell>
          <cell r="G7">
            <v>59.5</v>
          </cell>
          <cell r="H7">
            <v>225.25</v>
          </cell>
          <cell r="J7">
            <v>6</v>
          </cell>
          <cell r="K7">
            <v>25</v>
          </cell>
          <cell r="L7">
            <v>53.25</v>
          </cell>
          <cell r="M7">
            <v>45</v>
          </cell>
          <cell r="N7">
            <v>0</v>
          </cell>
          <cell r="O7">
            <v>25.5</v>
          </cell>
          <cell r="P7">
            <v>70.5</v>
          </cell>
          <cell r="Q7">
            <v>0</v>
          </cell>
          <cell r="S7">
            <v>8</v>
          </cell>
          <cell r="T7">
            <v>3.5</v>
          </cell>
          <cell r="U7">
            <v>2</v>
          </cell>
          <cell r="V7">
            <v>1.5</v>
          </cell>
          <cell r="W7">
            <v>1</v>
          </cell>
          <cell r="Y7">
            <v>10.5</v>
          </cell>
          <cell r="Z7">
            <v>3</v>
          </cell>
          <cell r="AA7">
            <v>5</v>
          </cell>
          <cell r="AB7">
            <v>1.5</v>
          </cell>
          <cell r="AC7">
            <v>7</v>
          </cell>
          <cell r="AD7">
            <v>7</v>
          </cell>
          <cell r="AF7">
            <v>2.5</v>
          </cell>
          <cell r="AG7">
            <v>2</v>
          </cell>
          <cell r="AH7">
            <v>7.5</v>
          </cell>
          <cell r="AN7">
            <v>2</v>
          </cell>
          <cell r="AQ7">
            <v>4.5</v>
          </cell>
          <cell r="AR7">
            <v>11.5</v>
          </cell>
          <cell r="AS7">
            <v>15.5</v>
          </cell>
          <cell r="AT7">
            <v>9.5</v>
          </cell>
          <cell r="AU7">
            <v>4</v>
          </cell>
          <cell r="AV7">
            <v>2.5</v>
          </cell>
          <cell r="BA7">
            <v>37.5</v>
          </cell>
          <cell r="BB7">
            <v>14.75</v>
          </cell>
          <cell r="BD7">
            <v>14.5</v>
          </cell>
          <cell r="BE7">
            <v>15</v>
          </cell>
          <cell r="BF7">
            <v>9</v>
          </cell>
          <cell r="BG7">
            <v>1.5</v>
          </cell>
          <cell r="BI7">
            <v>1</v>
          </cell>
          <cell r="BL7">
            <v>2</v>
          </cell>
          <cell r="BM7">
            <v>1</v>
          </cell>
          <cell r="BN7">
            <v>4</v>
          </cell>
          <cell r="BQ7">
            <v>1.5</v>
          </cell>
          <cell r="BR7">
            <v>1.5</v>
          </cell>
          <cell r="BS7">
            <v>4.5</v>
          </cell>
          <cell r="BV7">
            <v>1</v>
          </cell>
          <cell r="BW7">
            <v>1</v>
          </cell>
          <cell r="BX7">
            <v>2.5</v>
          </cell>
          <cell r="BZ7">
            <v>1.5</v>
          </cell>
        </row>
        <row r="8">
          <cell r="B8" t="str">
            <v>Holiday / Training</v>
          </cell>
          <cell r="C8">
            <v>78.75</v>
          </cell>
          <cell r="D8">
            <v>150</v>
          </cell>
          <cell r="E8">
            <v>45</v>
          </cell>
          <cell r="F8">
            <v>31.5</v>
          </cell>
          <cell r="G8">
            <v>49</v>
          </cell>
          <cell r="H8">
            <v>354.25</v>
          </cell>
          <cell r="J8">
            <v>37.5</v>
          </cell>
          <cell r="K8">
            <v>45</v>
          </cell>
          <cell r="L8">
            <v>56.25</v>
          </cell>
          <cell r="M8">
            <v>7.5</v>
          </cell>
          <cell r="N8">
            <v>19</v>
          </cell>
          <cell r="O8">
            <v>75</v>
          </cell>
          <cell r="P8">
            <v>76.5</v>
          </cell>
          <cell r="Q8">
            <v>37.5</v>
          </cell>
          <cell r="S8">
            <v>7.5</v>
          </cell>
          <cell r="X8">
            <v>22.5</v>
          </cell>
          <cell r="Y8">
            <v>7.5</v>
          </cell>
          <cell r="AI8">
            <v>7.5</v>
          </cell>
          <cell r="AO8">
            <v>15</v>
          </cell>
          <cell r="AT8">
            <v>7.5</v>
          </cell>
          <cell r="AU8">
            <v>7.5</v>
          </cell>
          <cell r="AV8">
            <v>7.5</v>
          </cell>
          <cell r="BB8">
            <v>11.25</v>
          </cell>
          <cell r="BC8">
            <v>37.5</v>
          </cell>
          <cell r="BD8">
            <v>7.5</v>
          </cell>
          <cell r="BG8">
            <v>15</v>
          </cell>
          <cell r="BH8">
            <v>7.5</v>
          </cell>
          <cell r="BL8">
            <v>7.5</v>
          </cell>
          <cell r="BM8">
            <v>15</v>
          </cell>
          <cell r="BO8">
            <v>22.5</v>
          </cell>
          <cell r="BP8">
            <v>30</v>
          </cell>
          <cell r="BR8">
            <v>15</v>
          </cell>
          <cell r="BT8">
            <v>1.5</v>
          </cell>
          <cell r="BU8">
            <v>7.5</v>
          </cell>
          <cell r="BW8">
            <v>22.5</v>
          </cell>
          <cell r="BX8">
            <v>15</v>
          </cell>
          <cell r="CE8">
            <v>4</v>
          </cell>
          <cell r="CL8">
            <v>37.5</v>
          </cell>
          <cell r="CP8">
            <v>15</v>
          </cell>
        </row>
        <row r="9">
          <cell r="B9" t="str">
            <v>Sickness</v>
          </cell>
          <cell r="C9">
            <v>0</v>
          </cell>
          <cell r="D9">
            <v>7.5</v>
          </cell>
          <cell r="E9">
            <v>0</v>
          </cell>
          <cell r="F9">
            <v>0</v>
          </cell>
          <cell r="G9">
            <v>7.5</v>
          </cell>
          <cell r="H9">
            <v>15</v>
          </cell>
          <cell r="J9">
            <v>0</v>
          </cell>
          <cell r="K9">
            <v>0</v>
          </cell>
          <cell r="L9">
            <v>0</v>
          </cell>
          <cell r="M9">
            <v>0</v>
          </cell>
          <cell r="N9">
            <v>7.5</v>
          </cell>
          <cell r="O9">
            <v>7.5</v>
          </cell>
          <cell r="P9">
            <v>0</v>
          </cell>
          <cell r="Q9">
            <v>0</v>
          </cell>
          <cell r="BP9">
            <v>7.5</v>
          </cell>
          <cell r="CB9">
            <v>7.5</v>
          </cell>
        </row>
        <row r="10">
          <cell r="B10" t="str">
            <v>TOTAL HOURS</v>
          </cell>
          <cell r="C10">
            <v>623</v>
          </cell>
          <cell r="D10">
            <v>587</v>
          </cell>
          <cell r="E10">
            <v>617.5</v>
          </cell>
          <cell r="F10">
            <v>625</v>
          </cell>
          <cell r="G10">
            <v>619.5</v>
          </cell>
          <cell r="H10">
            <v>3072</v>
          </cell>
          <cell r="J10">
            <v>150</v>
          </cell>
          <cell r="K10">
            <v>584</v>
          </cell>
          <cell r="L10">
            <v>188</v>
          </cell>
          <cell r="M10">
            <v>471</v>
          </cell>
          <cell r="N10">
            <v>394.5</v>
          </cell>
          <cell r="O10">
            <v>384.5</v>
          </cell>
          <cell r="P10">
            <v>509</v>
          </cell>
          <cell r="Q10">
            <v>391</v>
          </cell>
          <cell r="S10">
            <v>41.5</v>
          </cell>
          <cell r="T10">
            <v>31.5</v>
          </cell>
          <cell r="U10">
            <v>44</v>
          </cell>
          <cell r="V10">
            <v>40.5</v>
          </cell>
          <cell r="W10">
            <v>43.5</v>
          </cell>
          <cell r="X10">
            <v>22.5</v>
          </cell>
          <cell r="Y10">
            <v>22.5</v>
          </cell>
          <cell r="Z10">
            <v>22.5</v>
          </cell>
          <cell r="AA10">
            <v>22.5</v>
          </cell>
          <cell r="AB10">
            <v>30</v>
          </cell>
          <cell r="AC10">
            <v>37.5</v>
          </cell>
          <cell r="AD10">
            <v>37.5</v>
          </cell>
          <cell r="AE10">
            <v>37.5</v>
          </cell>
          <cell r="AF10">
            <v>37.5</v>
          </cell>
          <cell r="AG10">
            <v>37.5</v>
          </cell>
          <cell r="AH10">
            <v>37.5</v>
          </cell>
          <cell r="AI10">
            <v>37.5</v>
          </cell>
          <cell r="AJ10">
            <v>37.5</v>
          </cell>
          <cell r="AK10">
            <v>40</v>
          </cell>
          <cell r="AL10">
            <v>44.5</v>
          </cell>
          <cell r="AM10">
            <v>42.5</v>
          </cell>
          <cell r="AN10">
            <v>37.5</v>
          </cell>
          <cell r="AO10">
            <v>40.5</v>
          </cell>
          <cell r="AP10">
            <v>37.5</v>
          </cell>
          <cell r="AQ10">
            <v>37.5</v>
          </cell>
          <cell r="AR10">
            <v>37.5</v>
          </cell>
          <cell r="AS10">
            <v>37.5</v>
          </cell>
          <cell r="AT10">
            <v>37.5</v>
          </cell>
          <cell r="AU10">
            <v>43.5</v>
          </cell>
          <cell r="AV10">
            <v>40.5</v>
          </cell>
          <cell r="AW10">
            <v>66</v>
          </cell>
          <cell r="AX10">
            <v>37.5</v>
          </cell>
          <cell r="AY10">
            <v>47</v>
          </cell>
          <cell r="AZ10">
            <v>48.5</v>
          </cell>
          <cell r="BA10">
            <v>37.5</v>
          </cell>
          <cell r="BB10">
            <v>37.5</v>
          </cell>
          <cell r="BC10">
            <v>37.5</v>
          </cell>
          <cell r="BD10">
            <v>38</v>
          </cell>
          <cell r="BE10">
            <v>37.5</v>
          </cell>
          <cell r="BF10">
            <v>37.5</v>
          </cell>
          <cell r="BG10">
            <v>37.5</v>
          </cell>
          <cell r="BH10">
            <v>37.5</v>
          </cell>
          <cell r="BI10">
            <v>37.5</v>
          </cell>
          <cell r="BJ10">
            <v>37.5</v>
          </cell>
          <cell r="BK10">
            <v>37.5</v>
          </cell>
          <cell r="BL10">
            <v>37.5</v>
          </cell>
          <cell r="BM10">
            <v>37.5</v>
          </cell>
          <cell r="BN10">
            <v>47</v>
          </cell>
          <cell r="BO10">
            <v>37.5</v>
          </cell>
          <cell r="BP10">
            <v>37.5</v>
          </cell>
          <cell r="BQ10">
            <v>37.5</v>
          </cell>
          <cell r="BR10">
            <v>37.5</v>
          </cell>
          <cell r="BS10">
            <v>37.5</v>
          </cell>
          <cell r="BT10">
            <v>38.5</v>
          </cell>
          <cell r="BU10">
            <v>41.5</v>
          </cell>
          <cell r="BV10">
            <v>37.5</v>
          </cell>
          <cell r="BW10">
            <v>37.5</v>
          </cell>
          <cell r="BX10">
            <v>37.5</v>
          </cell>
          <cell r="BY10">
            <v>0</v>
          </cell>
          <cell r="BZ10">
            <v>37.5</v>
          </cell>
          <cell r="CA10">
            <v>38.5</v>
          </cell>
          <cell r="CB10">
            <v>38.5</v>
          </cell>
          <cell r="CC10">
            <v>43</v>
          </cell>
          <cell r="CD10">
            <v>45</v>
          </cell>
          <cell r="CE10">
            <v>42</v>
          </cell>
          <cell r="CF10">
            <v>36</v>
          </cell>
          <cell r="CG10">
            <v>44.5</v>
          </cell>
          <cell r="CH10">
            <v>46</v>
          </cell>
          <cell r="CI10">
            <v>46.5</v>
          </cell>
          <cell r="CJ10">
            <v>40</v>
          </cell>
          <cell r="CK10">
            <v>38.5</v>
          </cell>
          <cell r="CL10">
            <v>37.5</v>
          </cell>
          <cell r="CM10">
            <v>27</v>
          </cell>
          <cell r="CN10">
            <v>37.5</v>
          </cell>
          <cell r="CO10">
            <v>37.5</v>
          </cell>
          <cell r="CP10">
            <v>37.5</v>
          </cell>
          <cell r="CQ10">
            <v>37.5</v>
          </cell>
          <cell r="CR10">
            <v>37.5</v>
          </cell>
          <cell r="CS10">
            <v>37.5</v>
          </cell>
          <cell r="CT10">
            <v>37.5</v>
          </cell>
          <cell r="CU10">
            <v>0</v>
          </cell>
          <cell r="CV10">
            <v>0</v>
          </cell>
          <cell r="CW10">
            <v>0</v>
          </cell>
          <cell r="CX10">
            <v>0</v>
          </cell>
          <cell r="CY10">
            <v>0</v>
          </cell>
          <cell r="CZ10">
            <v>0</v>
          </cell>
          <cell r="DA10">
            <v>0</v>
          </cell>
          <cell r="DB10">
            <v>0</v>
          </cell>
          <cell r="DC10">
            <v>0</v>
          </cell>
          <cell r="DD10">
            <v>0</v>
          </cell>
          <cell r="DE10">
            <v>0</v>
          </cell>
          <cell r="DF10">
            <v>0</v>
          </cell>
          <cell r="DG10">
            <v>0</v>
          </cell>
          <cell r="DH10">
            <v>37.5</v>
          </cell>
          <cell r="DI10">
            <v>0</v>
          </cell>
        </row>
        <row r="11">
          <cell r="A11" t="str">
            <v>04-073</v>
          </cell>
          <cell r="B11" t="str">
            <v>Porcelanosa Braehead</v>
          </cell>
          <cell r="C11">
            <v>1.5</v>
          </cell>
          <cell r="D11">
            <v>1</v>
          </cell>
          <cell r="E11">
            <v>2</v>
          </cell>
          <cell r="F11">
            <v>0.5</v>
          </cell>
          <cell r="G11">
            <v>2</v>
          </cell>
          <cell r="H11">
            <v>7</v>
          </cell>
          <cell r="J11">
            <v>0</v>
          </cell>
          <cell r="K11">
            <v>7</v>
          </cell>
          <cell r="L11">
            <v>0</v>
          </cell>
          <cell r="M11">
            <v>0</v>
          </cell>
          <cell r="N11">
            <v>0</v>
          </cell>
          <cell r="O11">
            <v>0</v>
          </cell>
          <cell r="P11">
            <v>0</v>
          </cell>
          <cell r="Q11">
            <v>0</v>
          </cell>
          <cell r="S11">
            <v>1.5</v>
          </cell>
          <cell r="T11">
            <v>1</v>
          </cell>
          <cell r="U11">
            <v>2</v>
          </cell>
          <cell r="V11">
            <v>0.5</v>
          </cell>
          <cell r="W11">
            <v>2</v>
          </cell>
        </row>
        <row r="12">
          <cell r="A12" t="str">
            <v>05-054</v>
          </cell>
          <cell r="B12" t="str">
            <v>Partick Interchange Station</v>
          </cell>
          <cell r="C12">
            <v>18</v>
          </cell>
          <cell r="D12">
            <v>22.5</v>
          </cell>
          <cell r="E12">
            <v>39</v>
          </cell>
          <cell r="F12">
            <v>17</v>
          </cell>
          <cell r="G12">
            <v>17</v>
          </cell>
          <cell r="H12">
            <v>113.5</v>
          </cell>
          <cell r="J12">
            <v>0</v>
          </cell>
          <cell r="K12">
            <v>0</v>
          </cell>
          <cell r="L12">
            <v>0</v>
          </cell>
          <cell r="M12">
            <v>0</v>
          </cell>
          <cell r="N12">
            <v>0</v>
          </cell>
          <cell r="O12">
            <v>0</v>
          </cell>
          <cell r="P12">
            <v>0</v>
          </cell>
          <cell r="Q12">
            <v>113.5</v>
          </cell>
          <cell r="CF12">
            <v>18</v>
          </cell>
          <cell r="CG12">
            <v>22.5</v>
          </cell>
          <cell r="CH12">
            <v>39</v>
          </cell>
          <cell r="CI12">
            <v>17</v>
          </cell>
          <cell r="CJ12">
            <v>17</v>
          </cell>
        </row>
        <row r="13">
          <cell r="A13" t="str">
            <v>05-055</v>
          </cell>
          <cell r="B13" t="str">
            <v>Ferguslie Primary School</v>
          </cell>
          <cell r="C13">
            <v>0</v>
          </cell>
          <cell r="D13">
            <v>0</v>
          </cell>
          <cell r="E13">
            <v>0</v>
          </cell>
          <cell r="F13">
            <v>0</v>
          </cell>
          <cell r="G13">
            <v>0</v>
          </cell>
          <cell r="H13">
            <v>0</v>
          </cell>
          <cell r="J13">
            <v>0</v>
          </cell>
          <cell r="K13">
            <v>0</v>
          </cell>
          <cell r="L13">
            <v>0</v>
          </cell>
          <cell r="M13">
            <v>0</v>
          </cell>
          <cell r="N13">
            <v>0</v>
          </cell>
          <cell r="O13">
            <v>0</v>
          </cell>
          <cell r="P13">
            <v>0</v>
          </cell>
          <cell r="Q13">
            <v>0</v>
          </cell>
        </row>
        <row r="14">
          <cell r="A14" t="str">
            <v>05-056</v>
          </cell>
          <cell r="B14" t="str">
            <v>Woodlands Primary School</v>
          </cell>
          <cell r="C14">
            <v>0</v>
          </cell>
          <cell r="D14">
            <v>0</v>
          </cell>
          <cell r="E14">
            <v>0</v>
          </cell>
          <cell r="F14">
            <v>0</v>
          </cell>
          <cell r="G14">
            <v>0</v>
          </cell>
          <cell r="H14">
            <v>0</v>
          </cell>
          <cell r="J14">
            <v>0</v>
          </cell>
          <cell r="K14">
            <v>0</v>
          </cell>
          <cell r="L14">
            <v>0</v>
          </cell>
          <cell r="M14">
            <v>0</v>
          </cell>
          <cell r="N14">
            <v>0</v>
          </cell>
          <cell r="O14">
            <v>0</v>
          </cell>
          <cell r="P14">
            <v>0</v>
          </cell>
          <cell r="Q14">
            <v>0</v>
          </cell>
        </row>
        <row r="15">
          <cell r="A15" t="str">
            <v>05-057</v>
          </cell>
          <cell r="B15" t="str">
            <v>Fordbank Primary School</v>
          </cell>
          <cell r="C15">
            <v>0</v>
          </cell>
          <cell r="D15">
            <v>0</v>
          </cell>
          <cell r="E15">
            <v>0</v>
          </cell>
          <cell r="F15">
            <v>0</v>
          </cell>
          <cell r="G15">
            <v>0</v>
          </cell>
          <cell r="H15">
            <v>0</v>
          </cell>
          <cell r="J15">
            <v>0</v>
          </cell>
          <cell r="K15">
            <v>0</v>
          </cell>
          <cell r="L15">
            <v>0</v>
          </cell>
          <cell r="M15">
            <v>0</v>
          </cell>
          <cell r="N15">
            <v>0</v>
          </cell>
          <cell r="O15">
            <v>0</v>
          </cell>
          <cell r="P15">
            <v>0</v>
          </cell>
          <cell r="Q15">
            <v>0</v>
          </cell>
        </row>
        <row r="16">
          <cell r="A16" t="str">
            <v>05-058</v>
          </cell>
          <cell r="B16" t="str">
            <v>West Johnstone Campus</v>
          </cell>
          <cell r="C16">
            <v>3.5</v>
          </cell>
          <cell r="D16">
            <v>9.5</v>
          </cell>
          <cell r="E16">
            <v>1.5</v>
          </cell>
          <cell r="F16">
            <v>11.5</v>
          </cell>
          <cell r="G16">
            <v>0</v>
          </cell>
          <cell r="H16">
            <v>26</v>
          </cell>
          <cell r="J16">
            <v>0</v>
          </cell>
          <cell r="K16">
            <v>4</v>
          </cell>
          <cell r="L16">
            <v>0</v>
          </cell>
          <cell r="M16">
            <v>19</v>
          </cell>
          <cell r="N16">
            <v>0</v>
          </cell>
          <cell r="O16">
            <v>0</v>
          </cell>
          <cell r="P16">
            <v>3</v>
          </cell>
          <cell r="Q16">
            <v>0</v>
          </cell>
          <cell r="AH16">
            <v>3.5</v>
          </cell>
          <cell r="AI16">
            <v>4</v>
          </cell>
          <cell r="AJ16">
            <v>1</v>
          </cell>
          <cell r="AT16">
            <v>0.5</v>
          </cell>
          <cell r="AU16">
            <v>2.5</v>
          </cell>
          <cell r="AX16">
            <v>1.5</v>
          </cell>
          <cell r="AZ16">
            <v>9</v>
          </cell>
          <cell r="BH16">
            <v>4</v>
          </cell>
        </row>
        <row r="17">
          <cell r="A17" t="str">
            <v>05-059</v>
          </cell>
          <cell r="B17" t="str">
            <v>Linwood Secondary</v>
          </cell>
          <cell r="C17">
            <v>46</v>
          </cell>
          <cell r="D17">
            <v>47.5</v>
          </cell>
          <cell r="E17">
            <v>33.5</v>
          </cell>
          <cell r="F17">
            <v>48.5</v>
          </cell>
          <cell r="G17">
            <v>60</v>
          </cell>
          <cell r="H17">
            <v>235.5</v>
          </cell>
          <cell r="J17">
            <v>0</v>
          </cell>
          <cell r="K17">
            <v>25.5</v>
          </cell>
          <cell r="L17">
            <v>0</v>
          </cell>
          <cell r="M17">
            <v>9.5</v>
          </cell>
          <cell r="N17">
            <v>86</v>
          </cell>
          <cell r="O17">
            <v>97</v>
          </cell>
          <cell r="P17">
            <v>17.5</v>
          </cell>
          <cell r="Q17">
            <v>0</v>
          </cell>
          <cell r="AC17">
            <v>20.5</v>
          </cell>
          <cell r="AD17">
            <v>18.5</v>
          </cell>
          <cell r="AE17">
            <v>5.5</v>
          </cell>
          <cell r="AF17">
            <v>27</v>
          </cell>
          <cell r="AG17">
            <v>25.5</v>
          </cell>
          <cell r="AM17">
            <v>3.5</v>
          </cell>
          <cell r="AN17">
            <v>3</v>
          </cell>
          <cell r="AO17">
            <v>1</v>
          </cell>
          <cell r="AP17">
            <v>10</v>
          </cell>
          <cell r="AQ17">
            <v>8</v>
          </cell>
          <cell r="AR17">
            <v>2.5</v>
          </cell>
          <cell r="AS17">
            <v>0.5</v>
          </cell>
          <cell r="AU17">
            <v>1.5</v>
          </cell>
          <cell r="AV17">
            <v>2</v>
          </cell>
          <cell r="AX17">
            <v>9.5</v>
          </cell>
          <cell r="BQ17">
            <v>4</v>
          </cell>
          <cell r="BR17">
            <v>7</v>
          </cell>
          <cell r="CA17">
            <v>15.5</v>
          </cell>
          <cell r="CB17">
            <v>9</v>
          </cell>
          <cell r="CC17">
            <v>27</v>
          </cell>
          <cell r="CD17">
            <v>10</v>
          </cell>
          <cell r="CE17">
            <v>24.5</v>
          </cell>
        </row>
        <row r="18">
          <cell r="A18" t="str">
            <v>05-092</v>
          </cell>
          <cell r="B18" t="str">
            <v>Call Centre Shoreham</v>
          </cell>
          <cell r="C18">
            <v>1</v>
          </cell>
          <cell r="D18">
            <v>2</v>
          </cell>
          <cell r="E18">
            <v>0</v>
          </cell>
          <cell r="F18">
            <v>0</v>
          </cell>
          <cell r="G18">
            <v>0.5</v>
          </cell>
          <cell r="H18">
            <v>3.5</v>
          </cell>
          <cell r="J18">
            <v>0</v>
          </cell>
          <cell r="K18">
            <v>3.5</v>
          </cell>
          <cell r="L18">
            <v>0</v>
          </cell>
          <cell r="M18">
            <v>0</v>
          </cell>
          <cell r="N18">
            <v>0</v>
          </cell>
          <cell r="O18">
            <v>0</v>
          </cell>
          <cell r="P18">
            <v>0</v>
          </cell>
          <cell r="Q18">
            <v>0</v>
          </cell>
          <cell r="S18">
            <v>1</v>
          </cell>
          <cell r="T18">
            <v>2</v>
          </cell>
          <cell r="W18">
            <v>0.5</v>
          </cell>
        </row>
        <row r="19">
          <cell r="A19" t="str">
            <v>06-011</v>
          </cell>
          <cell r="B19" t="str">
            <v>Porcelanosa Braehead D&amp;B Contract</v>
          </cell>
          <cell r="C19">
            <v>2.5</v>
          </cell>
          <cell r="D19">
            <v>2.5</v>
          </cell>
          <cell r="E19">
            <v>3</v>
          </cell>
          <cell r="F19">
            <v>1.5</v>
          </cell>
          <cell r="G19">
            <v>0</v>
          </cell>
          <cell r="H19">
            <v>9.5</v>
          </cell>
          <cell r="J19">
            <v>0</v>
          </cell>
          <cell r="K19">
            <v>9.5</v>
          </cell>
          <cell r="L19">
            <v>0</v>
          </cell>
          <cell r="M19">
            <v>0</v>
          </cell>
          <cell r="N19">
            <v>0</v>
          </cell>
          <cell r="O19">
            <v>0</v>
          </cell>
          <cell r="P19">
            <v>0</v>
          </cell>
          <cell r="Q19">
            <v>0</v>
          </cell>
          <cell r="S19">
            <v>0.5</v>
          </cell>
          <cell r="T19">
            <v>0.5</v>
          </cell>
          <cell r="U19">
            <v>1</v>
          </cell>
          <cell r="AM19">
            <v>2</v>
          </cell>
          <cell r="AN19">
            <v>2</v>
          </cell>
          <cell r="AO19">
            <v>2</v>
          </cell>
          <cell r="AP19">
            <v>1.5</v>
          </cell>
        </row>
        <row r="20">
          <cell r="A20" t="str">
            <v>06-016</v>
          </cell>
          <cell r="B20" t="str">
            <v>SAMS</v>
          </cell>
          <cell r="C20">
            <v>0</v>
          </cell>
          <cell r="D20">
            <v>0</v>
          </cell>
          <cell r="E20">
            <v>0</v>
          </cell>
          <cell r="F20">
            <v>0</v>
          </cell>
          <cell r="G20">
            <v>0</v>
          </cell>
          <cell r="H20">
            <v>0</v>
          </cell>
          <cell r="J20">
            <v>0</v>
          </cell>
          <cell r="K20">
            <v>0</v>
          </cell>
          <cell r="L20">
            <v>0</v>
          </cell>
          <cell r="M20">
            <v>0</v>
          </cell>
          <cell r="N20">
            <v>0</v>
          </cell>
          <cell r="O20">
            <v>0</v>
          </cell>
          <cell r="P20">
            <v>0</v>
          </cell>
          <cell r="Q20">
            <v>0</v>
          </cell>
        </row>
        <row r="21">
          <cell r="A21" t="str">
            <v>06-033</v>
          </cell>
          <cell r="B21" t="str">
            <v>Ayrshire Schools Alloway Primary School</v>
          </cell>
          <cell r="C21">
            <v>17</v>
          </cell>
          <cell r="D21">
            <v>11.5</v>
          </cell>
          <cell r="E21">
            <v>14.166666666666668</v>
          </cell>
          <cell r="F21">
            <v>28.5</v>
          </cell>
          <cell r="G21">
            <v>3</v>
          </cell>
          <cell r="H21">
            <v>74.166666666666671</v>
          </cell>
          <cell r="J21">
            <v>0</v>
          </cell>
          <cell r="K21">
            <v>9</v>
          </cell>
          <cell r="L21">
            <v>0</v>
          </cell>
          <cell r="M21">
            <v>8</v>
          </cell>
          <cell r="N21">
            <v>1.5</v>
          </cell>
          <cell r="O21">
            <v>30</v>
          </cell>
          <cell r="P21">
            <v>25.666666666666668</v>
          </cell>
          <cell r="Q21">
            <v>0</v>
          </cell>
          <cell r="AR21">
            <v>3.5</v>
          </cell>
          <cell r="AS21">
            <v>2</v>
          </cell>
          <cell r="AT21">
            <v>2.5</v>
          </cell>
          <cell r="AU21">
            <v>6</v>
          </cell>
          <cell r="AX21">
            <v>3</v>
          </cell>
          <cell r="AZ21">
            <v>5</v>
          </cell>
          <cell r="BG21">
            <v>2</v>
          </cell>
          <cell r="BH21">
            <v>1</v>
          </cell>
          <cell r="BI21">
            <v>2</v>
          </cell>
          <cell r="BJ21">
            <v>1</v>
          </cell>
          <cell r="BK21">
            <v>3</v>
          </cell>
          <cell r="BL21">
            <v>6</v>
          </cell>
          <cell r="BM21">
            <v>5</v>
          </cell>
          <cell r="BN21">
            <v>4</v>
          </cell>
          <cell r="BO21">
            <v>15</v>
          </cell>
          <cell r="BQ21">
            <v>5.5</v>
          </cell>
          <cell r="BR21">
            <v>0.5</v>
          </cell>
          <cell r="BS21">
            <v>5.666666666666667</v>
          </cell>
          <cell r="CD21">
            <v>1.5</v>
          </cell>
        </row>
        <row r="22">
          <cell r="A22" t="str">
            <v>06-034</v>
          </cell>
          <cell r="B22" t="str">
            <v>Ayrshire Schools Barassie Primary School</v>
          </cell>
          <cell r="C22">
            <v>14.5</v>
          </cell>
          <cell r="D22">
            <v>7</v>
          </cell>
          <cell r="E22">
            <v>10.166666666666668</v>
          </cell>
          <cell r="F22">
            <v>19</v>
          </cell>
          <cell r="G22">
            <v>18.5</v>
          </cell>
          <cell r="H22">
            <v>69.166666666666671</v>
          </cell>
          <cell r="J22">
            <v>0</v>
          </cell>
          <cell r="K22">
            <v>11.5</v>
          </cell>
          <cell r="L22">
            <v>0</v>
          </cell>
          <cell r="M22">
            <v>9</v>
          </cell>
          <cell r="N22">
            <v>9</v>
          </cell>
          <cell r="O22">
            <v>14</v>
          </cell>
          <cell r="P22">
            <v>25.666666666666668</v>
          </cell>
          <cell r="Q22">
            <v>0</v>
          </cell>
          <cell r="AG22">
            <v>9</v>
          </cell>
          <cell r="AO22">
            <v>2.5</v>
          </cell>
          <cell r="AP22">
            <v>2</v>
          </cell>
          <cell r="AR22">
            <v>2</v>
          </cell>
          <cell r="AS22">
            <v>2</v>
          </cell>
          <cell r="AT22">
            <v>1</v>
          </cell>
          <cell r="AU22">
            <v>2.5</v>
          </cell>
          <cell r="AV22">
            <v>0.5</v>
          </cell>
          <cell r="AX22">
            <v>4</v>
          </cell>
          <cell r="AZ22">
            <v>5</v>
          </cell>
          <cell r="BG22">
            <v>2</v>
          </cell>
          <cell r="BI22">
            <v>1</v>
          </cell>
          <cell r="BJ22">
            <v>1</v>
          </cell>
          <cell r="BK22">
            <v>3</v>
          </cell>
          <cell r="BL22">
            <v>5</v>
          </cell>
          <cell r="BQ22">
            <v>5.5</v>
          </cell>
          <cell r="BR22">
            <v>1</v>
          </cell>
          <cell r="BS22">
            <v>5.666666666666667</v>
          </cell>
          <cell r="BT22">
            <v>5.5</v>
          </cell>
          <cell r="CD22">
            <v>3</v>
          </cell>
          <cell r="CE22">
            <v>6</v>
          </cell>
        </row>
        <row r="23">
          <cell r="A23" t="str">
            <v>06-035</v>
          </cell>
          <cell r="B23" t="str">
            <v>Ayrshire Schools Monkton Primary School</v>
          </cell>
          <cell r="C23">
            <v>13</v>
          </cell>
          <cell r="D23">
            <v>12.5</v>
          </cell>
          <cell r="E23">
            <v>28.166666666666668</v>
          </cell>
          <cell r="F23">
            <v>24</v>
          </cell>
          <cell r="G23">
            <v>5.5</v>
          </cell>
          <cell r="H23">
            <v>83.166666666666671</v>
          </cell>
          <cell r="J23">
            <v>0</v>
          </cell>
          <cell r="K23">
            <v>9.5</v>
          </cell>
          <cell r="L23">
            <v>0</v>
          </cell>
          <cell r="M23">
            <v>8</v>
          </cell>
          <cell r="N23">
            <v>9</v>
          </cell>
          <cell r="O23">
            <v>38.5</v>
          </cell>
          <cell r="P23">
            <v>18.166666666666668</v>
          </cell>
          <cell r="Q23">
            <v>0</v>
          </cell>
          <cell r="AF23">
            <v>6</v>
          </cell>
          <cell r="AR23">
            <v>1</v>
          </cell>
          <cell r="AU23">
            <v>3</v>
          </cell>
          <cell r="AV23">
            <v>2.5</v>
          </cell>
          <cell r="AX23">
            <v>3</v>
          </cell>
          <cell r="AZ23">
            <v>5</v>
          </cell>
          <cell r="BG23">
            <v>2</v>
          </cell>
          <cell r="BH23">
            <v>1</v>
          </cell>
          <cell r="BI23">
            <v>2.5</v>
          </cell>
          <cell r="BJ23">
            <v>1</v>
          </cell>
          <cell r="BK23">
            <v>3</v>
          </cell>
          <cell r="BL23">
            <v>4.5</v>
          </cell>
          <cell r="BM23">
            <v>8</v>
          </cell>
          <cell r="BN23">
            <v>20</v>
          </cell>
          <cell r="BQ23">
            <v>5.5</v>
          </cell>
          <cell r="BR23">
            <v>0.5</v>
          </cell>
          <cell r="BS23">
            <v>5.666666666666667</v>
          </cell>
          <cell r="CD23">
            <v>9</v>
          </cell>
        </row>
        <row r="24">
          <cell r="A24" t="str">
            <v>06-036</v>
          </cell>
          <cell r="B24" t="str">
            <v>Ayrshire Schools Belmont Academy</v>
          </cell>
          <cell r="C24">
            <v>13.25</v>
          </cell>
          <cell r="D24">
            <v>14.5</v>
          </cell>
          <cell r="E24">
            <v>21.5</v>
          </cell>
          <cell r="F24">
            <v>47.75</v>
          </cell>
          <cell r="G24">
            <v>25</v>
          </cell>
          <cell r="H24">
            <v>122</v>
          </cell>
          <cell r="J24">
            <v>0</v>
          </cell>
          <cell r="K24">
            <v>7</v>
          </cell>
          <cell r="L24">
            <v>0</v>
          </cell>
          <cell r="M24">
            <v>63</v>
          </cell>
          <cell r="N24">
            <v>2.5</v>
          </cell>
          <cell r="O24">
            <v>5</v>
          </cell>
          <cell r="P24">
            <v>44.5</v>
          </cell>
          <cell r="Q24">
            <v>0</v>
          </cell>
          <cell r="AB24">
            <v>8.5</v>
          </cell>
          <cell r="AH24">
            <v>3.75</v>
          </cell>
          <cell r="AI24">
            <v>0.5</v>
          </cell>
          <cell r="AJ24">
            <v>15</v>
          </cell>
          <cell r="AK24">
            <v>9.5</v>
          </cell>
          <cell r="AL24">
            <v>6</v>
          </cell>
          <cell r="AR24">
            <v>3</v>
          </cell>
          <cell r="AS24">
            <v>4</v>
          </cell>
          <cell r="AT24">
            <v>5</v>
          </cell>
          <cell r="AU24">
            <v>8</v>
          </cell>
          <cell r="AX24">
            <v>9</v>
          </cell>
          <cell r="AZ24">
            <v>0.5</v>
          </cell>
          <cell r="BG24">
            <v>1.5</v>
          </cell>
          <cell r="BH24">
            <v>1</v>
          </cell>
          <cell r="BI24">
            <v>1.5</v>
          </cell>
          <cell r="BJ24">
            <v>1</v>
          </cell>
          <cell r="BK24">
            <v>2</v>
          </cell>
          <cell r="BL24">
            <v>5</v>
          </cell>
          <cell r="BT24">
            <v>7.5</v>
          </cell>
          <cell r="BU24">
            <v>8.5</v>
          </cell>
          <cell r="CD24">
            <v>2.5</v>
          </cell>
          <cell r="DH24">
            <v>18.75</v>
          </cell>
        </row>
        <row r="25">
          <cell r="A25" t="str">
            <v>06-037</v>
          </cell>
          <cell r="B25" t="str">
            <v>Ayrshire Schools Kyle Academy</v>
          </cell>
          <cell r="C25">
            <v>6</v>
          </cell>
          <cell r="D25">
            <v>2</v>
          </cell>
          <cell r="E25">
            <v>3.5</v>
          </cell>
          <cell r="F25">
            <v>18</v>
          </cell>
          <cell r="G25">
            <v>1.5</v>
          </cell>
          <cell r="H25">
            <v>31</v>
          </cell>
          <cell r="J25">
            <v>0</v>
          </cell>
          <cell r="K25">
            <v>12.5</v>
          </cell>
          <cell r="L25">
            <v>0</v>
          </cell>
          <cell r="M25">
            <v>3</v>
          </cell>
          <cell r="N25">
            <v>2.5</v>
          </cell>
          <cell r="O25">
            <v>0</v>
          </cell>
          <cell r="P25">
            <v>13</v>
          </cell>
          <cell r="Q25">
            <v>0</v>
          </cell>
          <cell r="AO25">
            <v>2</v>
          </cell>
          <cell r="AP25">
            <v>4</v>
          </cell>
          <cell r="AR25">
            <v>1</v>
          </cell>
          <cell r="AS25">
            <v>0.5</v>
          </cell>
          <cell r="AZ25">
            <v>3</v>
          </cell>
          <cell r="BG25">
            <v>2</v>
          </cell>
          <cell r="BH25">
            <v>1.5</v>
          </cell>
          <cell r="BI25">
            <v>1.5</v>
          </cell>
          <cell r="BK25">
            <v>1.5</v>
          </cell>
          <cell r="BQ25">
            <v>3</v>
          </cell>
          <cell r="BT25">
            <v>8.5</v>
          </cell>
          <cell r="CD25">
            <v>2.5</v>
          </cell>
        </row>
        <row r="26">
          <cell r="A26" t="str">
            <v>06-038</v>
          </cell>
          <cell r="B26" t="str">
            <v>Ayrshire Schools Prestwick Academy</v>
          </cell>
          <cell r="C26">
            <v>10.75</v>
          </cell>
          <cell r="D26">
            <v>3.5</v>
          </cell>
          <cell r="E26">
            <v>8.5</v>
          </cell>
          <cell r="F26">
            <v>33.25</v>
          </cell>
          <cell r="G26">
            <v>64.5</v>
          </cell>
          <cell r="H26">
            <v>120.5</v>
          </cell>
          <cell r="J26">
            <v>0</v>
          </cell>
          <cell r="K26">
            <v>8</v>
          </cell>
          <cell r="L26">
            <v>0</v>
          </cell>
          <cell r="M26">
            <v>62.5</v>
          </cell>
          <cell r="N26">
            <v>7.5</v>
          </cell>
          <cell r="O26">
            <v>0</v>
          </cell>
          <cell r="P26">
            <v>42.5</v>
          </cell>
          <cell r="Q26">
            <v>0</v>
          </cell>
          <cell r="Y26">
            <v>1</v>
          </cell>
          <cell r="AH26">
            <v>3.75</v>
          </cell>
          <cell r="AJ26">
            <v>3.5</v>
          </cell>
          <cell r="AK26">
            <v>13.5</v>
          </cell>
          <cell r="AL26">
            <v>22.5</v>
          </cell>
          <cell r="AR26">
            <v>5</v>
          </cell>
          <cell r="AS26">
            <v>2</v>
          </cell>
          <cell r="AT26">
            <v>2</v>
          </cell>
          <cell r="AV26">
            <v>14.5</v>
          </cell>
          <cell r="AZ26">
            <v>0.5</v>
          </cell>
          <cell r="BG26">
            <v>2</v>
          </cell>
          <cell r="BH26">
            <v>0.5</v>
          </cell>
          <cell r="BI26">
            <v>1.5</v>
          </cell>
          <cell r="BJ26">
            <v>0.5</v>
          </cell>
          <cell r="BK26">
            <v>3.5</v>
          </cell>
          <cell r="BS26">
            <v>1.5</v>
          </cell>
          <cell r="BU26">
            <v>16.5</v>
          </cell>
          <cell r="CE26">
            <v>7.5</v>
          </cell>
          <cell r="DH26">
            <v>18.75</v>
          </cell>
        </row>
        <row r="27">
          <cell r="A27" t="str">
            <v>06-065</v>
          </cell>
          <cell r="B27" t="str">
            <v>Gryffe High School Gas supply</v>
          </cell>
          <cell r="C27">
            <v>0</v>
          </cell>
          <cell r="D27">
            <v>0</v>
          </cell>
          <cell r="E27">
            <v>0</v>
          </cell>
          <cell r="F27">
            <v>1.5</v>
          </cell>
          <cell r="G27">
            <v>1</v>
          </cell>
          <cell r="H27">
            <v>2.5</v>
          </cell>
          <cell r="J27">
            <v>0</v>
          </cell>
          <cell r="K27">
            <v>0</v>
          </cell>
          <cell r="L27">
            <v>0</v>
          </cell>
          <cell r="M27">
            <v>0</v>
          </cell>
          <cell r="N27">
            <v>0</v>
          </cell>
          <cell r="O27">
            <v>0</v>
          </cell>
          <cell r="P27">
            <v>2.5</v>
          </cell>
          <cell r="Q27">
            <v>0</v>
          </cell>
          <cell r="AU27">
            <v>1.5</v>
          </cell>
          <cell r="AV27">
            <v>1</v>
          </cell>
        </row>
        <row r="28">
          <cell r="A28" t="str">
            <v>06-069</v>
          </cell>
          <cell r="B28" t="str">
            <v>Skypark M&amp;E claim</v>
          </cell>
          <cell r="C28">
            <v>2</v>
          </cell>
          <cell r="D28">
            <v>7.5</v>
          </cell>
          <cell r="E28">
            <v>1.5</v>
          </cell>
          <cell r="F28">
            <v>7.5</v>
          </cell>
          <cell r="G28">
            <v>11</v>
          </cell>
          <cell r="H28">
            <v>29.5</v>
          </cell>
          <cell r="J28">
            <v>0</v>
          </cell>
          <cell r="K28">
            <v>29.5</v>
          </cell>
          <cell r="L28">
            <v>0</v>
          </cell>
          <cell r="M28">
            <v>0</v>
          </cell>
          <cell r="N28">
            <v>0</v>
          </cell>
          <cell r="O28">
            <v>0</v>
          </cell>
          <cell r="P28">
            <v>0</v>
          </cell>
          <cell r="Q28">
            <v>0</v>
          </cell>
          <cell r="BG28">
            <v>2</v>
          </cell>
          <cell r="BH28">
            <v>7.5</v>
          </cell>
          <cell r="BI28">
            <v>1.5</v>
          </cell>
          <cell r="BJ28">
            <v>7.5</v>
          </cell>
          <cell r="BK28">
            <v>11</v>
          </cell>
        </row>
        <row r="29">
          <cell r="A29" t="str">
            <v>06-073</v>
          </cell>
          <cell r="B29" t="str">
            <v>Renfrewshire Schools Phase 2 M&amp;E Coordinator duty (Carillion)</v>
          </cell>
          <cell r="C29">
            <v>0</v>
          </cell>
          <cell r="D29">
            <v>0</v>
          </cell>
          <cell r="E29">
            <v>4</v>
          </cell>
          <cell r="F29">
            <v>3</v>
          </cell>
          <cell r="G29">
            <v>4</v>
          </cell>
          <cell r="H29">
            <v>11</v>
          </cell>
          <cell r="J29">
            <v>0</v>
          </cell>
          <cell r="K29">
            <v>11</v>
          </cell>
          <cell r="L29">
            <v>0</v>
          </cell>
          <cell r="M29">
            <v>0</v>
          </cell>
          <cell r="N29">
            <v>0</v>
          </cell>
          <cell r="O29">
            <v>0</v>
          </cell>
          <cell r="P29">
            <v>0</v>
          </cell>
          <cell r="Q29">
            <v>0</v>
          </cell>
          <cell r="BI29">
            <v>4</v>
          </cell>
          <cell r="BJ29">
            <v>3</v>
          </cell>
          <cell r="BK29">
            <v>4</v>
          </cell>
        </row>
        <row r="30">
          <cell r="A30" t="str">
            <v>06-074</v>
          </cell>
          <cell r="B30" t="str">
            <v>First Scotrail 20/20 Car Park Scheme</v>
          </cell>
          <cell r="C30">
            <v>0</v>
          </cell>
          <cell r="D30">
            <v>0</v>
          </cell>
          <cell r="E30">
            <v>7</v>
          </cell>
          <cell r="F30">
            <v>3</v>
          </cell>
          <cell r="G30">
            <v>0</v>
          </cell>
          <cell r="H30">
            <v>10</v>
          </cell>
          <cell r="J30">
            <v>0</v>
          </cell>
          <cell r="K30">
            <v>0</v>
          </cell>
          <cell r="L30">
            <v>0</v>
          </cell>
          <cell r="M30">
            <v>10</v>
          </cell>
          <cell r="N30">
            <v>0</v>
          </cell>
          <cell r="O30">
            <v>0</v>
          </cell>
          <cell r="P30">
            <v>0</v>
          </cell>
          <cell r="Q30">
            <v>0</v>
          </cell>
          <cell r="AY30">
            <v>7</v>
          </cell>
          <cell r="AZ30">
            <v>3</v>
          </cell>
        </row>
        <row r="31">
          <cell r="A31" t="str">
            <v>06-090</v>
          </cell>
          <cell r="B31" t="str">
            <v>Raith's Farm Aberdeen</v>
          </cell>
          <cell r="C31">
            <v>18</v>
          </cell>
          <cell r="D31">
            <v>22</v>
          </cell>
          <cell r="E31">
            <v>7</v>
          </cell>
          <cell r="F31">
            <v>29.5</v>
          </cell>
          <cell r="G31">
            <v>23</v>
          </cell>
          <cell r="H31">
            <v>99.5</v>
          </cell>
          <cell r="J31">
            <v>0</v>
          </cell>
          <cell r="K31">
            <v>0</v>
          </cell>
          <cell r="L31">
            <v>0</v>
          </cell>
          <cell r="M31">
            <v>0</v>
          </cell>
          <cell r="N31">
            <v>0</v>
          </cell>
          <cell r="O31">
            <v>0</v>
          </cell>
          <cell r="P31">
            <v>0</v>
          </cell>
          <cell r="Q31">
            <v>99.5</v>
          </cell>
          <cell r="CF31">
            <v>18</v>
          </cell>
          <cell r="CG31">
            <v>22</v>
          </cell>
          <cell r="CH31">
            <v>7</v>
          </cell>
          <cell r="CI31">
            <v>29.5</v>
          </cell>
          <cell r="CJ31">
            <v>23</v>
          </cell>
        </row>
        <row r="32">
          <cell r="A32" t="str">
            <v>06-093</v>
          </cell>
          <cell r="B32" t="str">
            <v>BBC Scotland - Project Mgt</v>
          </cell>
          <cell r="C32">
            <v>0</v>
          </cell>
          <cell r="D32">
            <v>0</v>
          </cell>
          <cell r="E32">
            <v>0</v>
          </cell>
          <cell r="F32">
            <v>0</v>
          </cell>
          <cell r="G32">
            <v>0</v>
          </cell>
          <cell r="H32">
            <v>0</v>
          </cell>
          <cell r="J32">
            <v>0</v>
          </cell>
          <cell r="K32">
            <v>0</v>
          </cell>
          <cell r="L32">
            <v>0</v>
          </cell>
          <cell r="M32">
            <v>0</v>
          </cell>
          <cell r="N32">
            <v>0</v>
          </cell>
          <cell r="O32">
            <v>0</v>
          </cell>
          <cell r="P32">
            <v>0</v>
          </cell>
          <cell r="Q32">
            <v>0</v>
          </cell>
        </row>
        <row r="33">
          <cell r="A33" t="str">
            <v>06-096</v>
          </cell>
          <cell r="B33" t="str">
            <v>Subway Airdrie</v>
          </cell>
          <cell r="C33">
            <v>1.5</v>
          </cell>
          <cell r="D33">
            <v>1.5</v>
          </cell>
          <cell r="E33">
            <v>0</v>
          </cell>
          <cell r="F33">
            <v>0</v>
          </cell>
          <cell r="G33">
            <v>0</v>
          </cell>
          <cell r="H33">
            <v>3</v>
          </cell>
          <cell r="J33">
            <v>0</v>
          </cell>
          <cell r="K33">
            <v>0</v>
          </cell>
          <cell r="L33">
            <v>0</v>
          </cell>
          <cell r="M33">
            <v>0</v>
          </cell>
          <cell r="N33">
            <v>0</v>
          </cell>
          <cell r="O33">
            <v>3</v>
          </cell>
          <cell r="P33">
            <v>0</v>
          </cell>
          <cell r="Q33">
            <v>0</v>
          </cell>
          <cell r="BL33">
            <v>1.5</v>
          </cell>
          <cell r="BM33">
            <v>1.5</v>
          </cell>
        </row>
        <row r="34">
          <cell r="A34" t="str">
            <v>06-103</v>
          </cell>
          <cell r="B34" t="str">
            <v>Randolph Hill Care Home Dunblane</v>
          </cell>
          <cell r="C34">
            <v>2.5</v>
          </cell>
          <cell r="D34">
            <v>6.5</v>
          </cell>
          <cell r="E34">
            <v>17.5</v>
          </cell>
          <cell r="F34">
            <v>15.5</v>
          </cell>
          <cell r="G34">
            <v>6.5</v>
          </cell>
          <cell r="H34">
            <v>48.5</v>
          </cell>
          <cell r="J34">
            <v>0</v>
          </cell>
          <cell r="K34">
            <v>21.5</v>
          </cell>
          <cell r="L34">
            <v>0</v>
          </cell>
          <cell r="M34">
            <v>0</v>
          </cell>
          <cell r="N34">
            <v>0</v>
          </cell>
          <cell r="O34">
            <v>2</v>
          </cell>
          <cell r="P34">
            <v>25</v>
          </cell>
          <cell r="Q34">
            <v>0</v>
          </cell>
          <cell r="S34">
            <v>2.5</v>
          </cell>
          <cell r="T34">
            <v>1.5</v>
          </cell>
          <cell r="U34">
            <v>1</v>
          </cell>
          <cell r="V34">
            <v>3</v>
          </cell>
          <cell r="W34">
            <v>1.5</v>
          </cell>
          <cell r="Y34">
            <v>1</v>
          </cell>
          <cell r="AA34">
            <v>1.5</v>
          </cell>
          <cell r="AB34">
            <v>1</v>
          </cell>
          <cell r="AF34">
            <v>2</v>
          </cell>
          <cell r="AO34">
            <v>5</v>
          </cell>
          <cell r="AP34">
            <v>3</v>
          </cell>
          <cell r="AQ34">
            <v>4</v>
          </cell>
          <cell r="BR34">
            <v>4</v>
          </cell>
          <cell r="BS34">
            <v>11.5</v>
          </cell>
          <cell r="BT34">
            <v>6</v>
          </cell>
        </row>
        <row r="35">
          <cell r="A35" t="str">
            <v>06-105</v>
          </cell>
          <cell r="B35" t="str">
            <v>Subways Phase 4</v>
          </cell>
          <cell r="C35">
            <v>5</v>
          </cell>
          <cell r="D35">
            <v>7</v>
          </cell>
          <cell r="E35">
            <v>0</v>
          </cell>
          <cell r="F35">
            <v>5</v>
          </cell>
          <cell r="G35">
            <v>0</v>
          </cell>
          <cell r="H35">
            <v>17</v>
          </cell>
          <cell r="J35">
            <v>0</v>
          </cell>
          <cell r="K35">
            <v>0</v>
          </cell>
          <cell r="L35">
            <v>0</v>
          </cell>
          <cell r="M35">
            <v>5</v>
          </cell>
          <cell r="N35">
            <v>0</v>
          </cell>
          <cell r="O35">
            <v>12</v>
          </cell>
          <cell r="P35">
            <v>0</v>
          </cell>
          <cell r="Q35">
            <v>0</v>
          </cell>
          <cell r="AK35">
            <v>5</v>
          </cell>
          <cell r="BL35">
            <v>5</v>
          </cell>
          <cell r="BM35">
            <v>7</v>
          </cell>
        </row>
        <row r="36">
          <cell r="A36" t="str">
            <v>06-107</v>
          </cell>
          <cell r="B36" t="str">
            <v>Open Museum Glasgow Phase 2</v>
          </cell>
          <cell r="C36">
            <v>0</v>
          </cell>
          <cell r="D36">
            <v>0</v>
          </cell>
          <cell r="E36">
            <v>11</v>
          </cell>
          <cell r="F36">
            <v>0</v>
          </cell>
          <cell r="G36">
            <v>3.5</v>
          </cell>
          <cell r="H36">
            <v>14.5</v>
          </cell>
          <cell r="J36">
            <v>0</v>
          </cell>
          <cell r="K36">
            <v>14.5</v>
          </cell>
          <cell r="L36">
            <v>0</v>
          </cell>
          <cell r="M36">
            <v>0</v>
          </cell>
          <cell r="N36">
            <v>0</v>
          </cell>
          <cell r="O36">
            <v>0</v>
          </cell>
          <cell r="P36">
            <v>0</v>
          </cell>
          <cell r="Q36">
            <v>0</v>
          </cell>
          <cell r="AO36">
            <v>7</v>
          </cell>
          <cell r="BI36">
            <v>4</v>
          </cell>
          <cell r="BK36">
            <v>3.5</v>
          </cell>
        </row>
        <row r="37">
          <cell r="A37" t="str">
            <v>06-108</v>
          </cell>
          <cell r="B37" t="str">
            <v>Concare, SQ&amp;E Support (Package C)</v>
          </cell>
          <cell r="C37">
            <v>0</v>
          </cell>
          <cell r="D37">
            <v>0</v>
          </cell>
          <cell r="E37">
            <v>4</v>
          </cell>
          <cell r="F37">
            <v>4</v>
          </cell>
          <cell r="G37">
            <v>7.5</v>
          </cell>
          <cell r="H37">
            <v>15.5</v>
          </cell>
          <cell r="J37">
            <v>0</v>
          </cell>
          <cell r="K37">
            <v>0</v>
          </cell>
          <cell r="L37">
            <v>15.5</v>
          </cell>
          <cell r="M37">
            <v>0</v>
          </cell>
          <cell r="N37">
            <v>0</v>
          </cell>
          <cell r="O37">
            <v>0</v>
          </cell>
          <cell r="P37">
            <v>0</v>
          </cell>
          <cell r="Q37">
            <v>0</v>
          </cell>
          <cell r="BD37">
            <v>4</v>
          </cell>
          <cell r="BE37">
            <v>4</v>
          </cell>
          <cell r="BF37">
            <v>7.5</v>
          </cell>
        </row>
        <row r="38">
          <cell r="A38" t="str">
            <v>06-109</v>
          </cell>
          <cell r="B38" t="str">
            <v>D&amp;L Engineering, SQ&amp;E Support (Package B)</v>
          </cell>
          <cell r="C38">
            <v>0</v>
          </cell>
          <cell r="D38">
            <v>0</v>
          </cell>
          <cell r="E38">
            <v>4</v>
          </cell>
          <cell r="F38">
            <v>0</v>
          </cell>
          <cell r="G38">
            <v>7.5</v>
          </cell>
          <cell r="H38">
            <v>11.5</v>
          </cell>
          <cell r="J38">
            <v>0</v>
          </cell>
          <cell r="K38">
            <v>0</v>
          </cell>
          <cell r="L38">
            <v>11.5</v>
          </cell>
          <cell r="M38">
            <v>0</v>
          </cell>
          <cell r="N38">
            <v>0</v>
          </cell>
          <cell r="O38">
            <v>0</v>
          </cell>
          <cell r="P38">
            <v>0</v>
          </cell>
          <cell r="Q38">
            <v>0</v>
          </cell>
          <cell r="BD38">
            <v>4</v>
          </cell>
          <cell r="BF38">
            <v>7.5</v>
          </cell>
        </row>
        <row r="39">
          <cell r="A39" t="str">
            <v>06-110</v>
          </cell>
          <cell r="B39" t="str">
            <v>Manor Parc Nursing Home Extension</v>
          </cell>
          <cell r="C39">
            <v>20</v>
          </cell>
          <cell r="D39">
            <v>27</v>
          </cell>
          <cell r="E39">
            <v>72.5</v>
          </cell>
          <cell r="F39">
            <v>18</v>
          </cell>
          <cell r="G39">
            <v>8.5</v>
          </cell>
          <cell r="H39">
            <v>146</v>
          </cell>
          <cell r="J39">
            <v>0</v>
          </cell>
          <cell r="K39">
            <v>59</v>
          </cell>
          <cell r="L39">
            <v>0</v>
          </cell>
          <cell r="M39">
            <v>0</v>
          </cell>
          <cell r="N39">
            <v>0</v>
          </cell>
          <cell r="O39">
            <v>42.5</v>
          </cell>
          <cell r="P39">
            <v>30.5</v>
          </cell>
          <cell r="Q39">
            <v>14</v>
          </cell>
          <cell r="S39">
            <v>5</v>
          </cell>
          <cell r="T39">
            <v>6</v>
          </cell>
          <cell r="U39">
            <v>14.5</v>
          </cell>
          <cell r="W39">
            <v>2</v>
          </cell>
          <cell r="Z39">
            <v>13</v>
          </cell>
          <cell r="AA39">
            <v>2.5</v>
          </cell>
          <cell r="AD39">
            <v>11</v>
          </cell>
          <cell r="AE39">
            <v>24</v>
          </cell>
          <cell r="AM39">
            <v>1</v>
          </cell>
          <cell r="AN39">
            <v>4</v>
          </cell>
          <cell r="AO39">
            <v>4.5</v>
          </cell>
          <cell r="AP39">
            <v>15.5</v>
          </cell>
          <cell r="AQ39">
            <v>4.5</v>
          </cell>
          <cell r="AR39">
            <v>1</v>
          </cell>
          <cell r="AS39">
            <v>5</v>
          </cell>
          <cell r="AT39">
            <v>1</v>
          </cell>
          <cell r="AV39">
            <v>2</v>
          </cell>
          <cell r="BI39">
            <v>2</v>
          </cell>
          <cell r="BN39">
            <v>7.5</v>
          </cell>
          <cell r="BQ39">
            <v>3</v>
          </cell>
          <cell r="BR39">
            <v>1</v>
          </cell>
          <cell r="BS39">
            <v>2</v>
          </cell>
          <cell r="CK39">
            <v>10</v>
          </cell>
          <cell r="CM39">
            <v>4</v>
          </cell>
        </row>
        <row r="40">
          <cell r="A40" t="str">
            <v>06-112</v>
          </cell>
          <cell r="B40" t="str">
            <v>NAG Guildhall 5th Floor</v>
          </cell>
          <cell r="C40">
            <v>0</v>
          </cell>
          <cell r="D40">
            <v>0</v>
          </cell>
          <cell r="E40">
            <v>0</v>
          </cell>
          <cell r="F40">
            <v>0</v>
          </cell>
          <cell r="G40">
            <v>0</v>
          </cell>
          <cell r="H40">
            <v>0</v>
          </cell>
          <cell r="J40">
            <v>0</v>
          </cell>
          <cell r="K40">
            <v>0</v>
          </cell>
          <cell r="L40">
            <v>0</v>
          </cell>
          <cell r="M40">
            <v>0</v>
          </cell>
          <cell r="N40">
            <v>0</v>
          </cell>
          <cell r="O40">
            <v>0</v>
          </cell>
          <cell r="P40">
            <v>0</v>
          </cell>
          <cell r="Q40">
            <v>0</v>
          </cell>
        </row>
        <row r="41">
          <cell r="A41" t="str">
            <v>06-113</v>
          </cell>
          <cell r="B41" t="str">
            <v>Renfrewshire Schools Phase 2 Construction Stage duties (Hills)</v>
          </cell>
          <cell r="C41">
            <v>2</v>
          </cell>
          <cell r="D41">
            <v>0</v>
          </cell>
          <cell r="E41">
            <v>0</v>
          </cell>
          <cell r="F41">
            <v>0</v>
          </cell>
          <cell r="G41">
            <v>0</v>
          </cell>
          <cell r="H41">
            <v>2</v>
          </cell>
          <cell r="J41">
            <v>0</v>
          </cell>
          <cell r="K41">
            <v>2</v>
          </cell>
          <cell r="L41">
            <v>0</v>
          </cell>
          <cell r="M41">
            <v>0</v>
          </cell>
          <cell r="N41">
            <v>0</v>
          </cell>
          <cell r="O41">
            <v>0</v>
          </cell>
          <cell r="P41">
            <v>0</v>
          </cell>
          <cell r="Q41">
            <v>0</v>
          </cell>
          <cell r="BG41">
            <v>2</v>
          </cell>
        </row>
        <row r="42">
          <cell r="A42" t="str">
            <v>06-115</v>
          </cell>
          <cell r="B42" t="str">
            <v>John Hetherington time charge Skypark</v>
          </cell>
          <cell r="C42">
            <v>4</v>
          </cell>
          <cell r="D42">
            <v>0</v>
          </cell>
          <cell r="E42">
            <v>5</v>
          </cell>
          <cell r="F42">
            <v>0</v>
          </cell>
          <cell r="G42">
            <v>15</v>
          </cell>
          <cell r="H42">
            <v>24</v>
          </cell>
          <cell r="J42">
            <v>24</v>
          </cell>
          <cell r="K42">
            <v>0</v>
          </cell>
          <cell r="L42">
            <v>0</v>
          </cell>
          <cell r="M42">
            <v>0</v>
          </cell>
          <cell r="N42">
            <v>0</v>
          </cell>
          <cell r="O42">
            <v>0</v>
          </cell>
          <cell r="P42">
            <v>0</v>
          </cell>
          <cell r="Q42">
            <v>0</v>
          </cell>
          <cell r="BV42">
            <v>4</v>
          </cell>
          <cell r="BX42">
            <v>5</v>
          </cell>
          <cell r="BZ42">
            <v>15</v>
          </cell>
        </row>
        <row r="43">
          <cell r="A43" t="str">
            <v>07-002</v>
          </cell>
          <cell r="B43" t="str">
            <v>TCLM, SQ&amp;E Support (Package C)</v>
          </cell>
          <cell r="C43">
            <v>0</v>
          </cell>
          <cell r="D43">
            <v>0</v>
          </cell>
          <cell r="E43">
            <v>4</v>
          </cell>
          <cell r="F43">
            <v>0</v>
          </cell>
          <cell r="G43">
            <v>7.5</v>
          </cell>
          <cell r="H43">
            <v>11.5</v>
          </cell>
          <cell r="J43">
            <v>0</v>
          </cell>
          <cell r="K43">
            <v>0</v>
          </cell>
          <cell r="L43">
            <v>11.5</v>
          </cell>
          <cell r="M43">
            <v>0</v>
          </cell>
          <cell r="N43">
            <v>0</v>
          </cell>
          <cell r="O43">
            <v>0</v>
          </cell>
          <cell r="P43">
            <v>0</v>
          </cell>
          <cell r="Q43">
            <v>0</v>
          </cell>
          <cell r="BD43">
            <v>4</v>
          </cell>
          <cell r="BF43">
            <v>7.5</v>
          </cell>
        </row>
        <row r="44">
          <cell r="A44" t="str">
            <v>07-004</v>
          </cell>
          <cell r="B44" t="str">
            <v>CJT Forestry Limited, SQ&amp;E Support (Package C)</v>
          </cell>
          <cell r="C44">
            <v>0</v>
          </cell>
          <cell r="D44">
            <v>0</v>
          </cell>
          <cell r="E44">
            <v>4</v>
          </cell>
          <cell r="F44">
            <v>0</v>
          </cell>
          <cell r="G44">
            <v>0</v>
          </cell>
          <cell r="H44">
            <v>4</v>
          </cell>
          <cell r="J44">
            <v>0</v>
          </cell>
          <cell r="K44">
            <v>0</v>
          </cell>
          <cell r="L44">
            <v>4</v>
          </cell>
          <cell r="M44">
            <v>0</v>
          </cell>
          <cell r="N44">
            <v>0</v>
          </cell>
          <cell r="O44">
            <v>0</v>
          </cell>
          <cell r="P44">
            <v>0</v>
          </cell>
          <cell r="Q44">
            <v>0</v>
          </cell>
          <cell r="BD44">
            <v>4</v>
          </cell>
        </row>
        <row r="45">
          <cell r="A45" t="str">
            <v>07-005</v>
          </cell>
          <cell r="B45" t="str">
            <v>Nursing Home Newmachar Aberdeen</v>
          </cell>
          <cell r="C45">
            <v>4</v>
          </cell>
          <cell r="D45">
            <v>29.5</v>
          </cell>
          <cell r="E45">
            <v>9</v>
          </cell>
          <cell r="F45">
            <v>12.5</v>
          </cell>
          <cell r="G45">
            <v>2</v>
          </cell>
          <cell r="H45">
            <v>57</v>
          </cell>
          <cell r="J45">
            <v>0</v>
          </cell>
          <cell r="K45">
            <v>0</v>
          </cell>
          <cell r="L45">
            <v>0</v>
          </cell>
          <cell r="M45">
            <v>9.5</v>
          </cell>
          <cell r="N45">
            <v>37.5</v>
          </cell>
          <cell r="O45">
            <v>0</v>
          </cell>
          <cell r="P45">
            <v>10</v>
          </cell>
          <cell r="Q45">
            <v>0</v>
          </cell>
          <cell r="AI45">
            <v>3</v>
          </cell>
          <cell r="AJ45">
            <v>6.5</v>
          </cell>
          <cell r="AT45">
            <v>2.5</v>
          </cell>
          <cell r="AV45">
            <v>2</v>
          </cell>
          <cell r="BR45">
            <v>5.5</v>
          </cell>
          <cell r="CA45">
            <v>4</v>
          </cell>
          <cell r="CB45">
            <v>21</v>
          </cell>
          <cell r="CD45">
            <v>12.5</v>
          </cell>
        </row>
        <row r="46">
          <cell r="A46" t="str">
            <v>07-007</v>
          </cell>
          <cell r="B46" t="str">
            <v>SQE Support @ Diagio Shieldhall Heating Mains</v>
          </cell>
          <cell r="C46">
            <v>0</v>
          </cell>
          <cell r="D46">
            <v>0</v>
          </cell>
          <cell r="E46">
            <v>0</v>
          </cell>
          <cell r="F46">
            <v>15</v>
          </cell>
          <cell r="G46">
            <v>0</v>
          </cell>
          <cell r="H46">
            <v>15</v>
          </cell>
          <cell r="J46">
            <v>0</v>
          </cell>
          <cell r="K46">
            <v>0</v>
          </cell>
          <cell r="L46">
            <v>15</v>
          </cell>
          <cell r="M46">
            <v>0</v>
          </cell>
          <cell r="N46">
            <v>0</v>
          </cell>
          <cell r="O46">
            <v>0</v>
          </cell>
          <cell r="P46">
            <v>0</v>
          </cell>
          <cell r="Q46">
            <v>0</v>
          </cell>
          <cell r="BE46">
            <v>15</v>
          </cell>
        </row>
        <row r="47">
          <cell r="A47" t="str">
            <v>07-008</v>
          </cell>
          <cell r="B47" t="str">
            <v>Spango Valley Greenock Masterplan Stage 1 "Feasibility Study" </v>
          </cell>
          <cell r="C47">
            <v>14</v>
          </cell>
          <cell r="D47">
            <v>3</v>
          </cell>
          <cell r="E47">
            <v>1</v>
          </cell>
          <cell r="F47">
            <v>0</v>
          </cell>
          <cell r="G47">
            <v>9</v>
          </cell>
          <cell r="H47">
            <v>27</v>
          </cell>
          <cell r="J47">
            <v>12</v>
          </cell>
          <cell r="K47">
            <v>13</v>
          </cell>
          <cell r="L47">
            <v>0</v>
          </cell>
          <cell r="M47">
            <v>0</v>
          </cell>
          <cell r="N47">
            <v>0</v>
          </cell>
          <cell r="O47">
            <v>0</v>
          </cell>
          <cell r="P47">
            <v>2</v>
          </cell>
          <cell r="Q47">
            <v>0</v>
          </cell>
          <cell r="AM47">
            <v>9.5</v>
          </cell>
          <cell r="AQ47">
            <v>3.5</v>
          </cell>
          <cell r="AR47">
            <v>2</v>
          </cell>
          <cell r="BV47">
            <v>2.5</v>
          </cell>
          <cell r="BW47">
            <v>3</v>
          </cell>
          <cell r="BX47">
            <v>1</v>
          </cell>
          <cell r="BZ47">
            <v>5.5</v>
          </cell>
        </row>
        <row r="48">
          <cell r="A48" t="str">
            <v>07-010</v>
          </cell>
          <cell r="B48" t="str">
            <v>Subways Phase 5 (15No units)</v>
          </cell>
          <cell r="C48">
            <v>3</v>
          </cell>
          <cell r="D48">
            <v>8.5</v>
          </cell>
          <cell r="E48">
            <v>3</v>
          </cell>
          <cell r="F48">
            <v>2.5</v>
          </cell>
          <cell r="G48">
            <v>14.5</v>
          </cell>
          <cell r="H48">
            <v>31.5</v>
          </cell>
          <cell r="J48">
            <v>0</v>
          </cell>
          <cell r="K48">
            <v>0</v>
          </cell>
          <cell r="L48">
            <v>0</v>
          </cell>
          <cell r="M48">
            <v>22</v>
          </cell>
          <cell r="N48">
            <v>0</v>
          </cell>
          <cell r="O48">
            <v>1</v>
          </cell>
          <cell r="P48">
            <v>8.5</v>
          </cell>
          <cell r="Q48">
            <v>0</v>
          </cell>
          <cell r="AI48">
            <v>5</v>
          </cell>
          <cell r="AJ48">
            <v>2</v>
          </cell>
          <cell r="AK48">
            <v>2.5</v>
          </cell>
          <cell r="AL48">
            <v>12.5</v>
          </cell>
          <cell r="AR48">
            <v>2</v>
          </cell>
          <cell r="AS48">
            <v>3.5</v>
          </cell>
          <cell r="AT48">
            <v>1</v>
          </cell>
          <cell r="AV48">
            <v>2</v>
          </cell>
          <cell r="BL48">
            <v>1</v>
          </cell>
        </row>
        <row r="49">
          <cell r="A49" t="str">
            <v>07-011</v>
          </cell>
          <cell r="B49" t="str">
            <v>Subways Phase 6 (15No units)</v>
          </cell>
          <cell r="C49">
            <v>0</v>
          </cell>
          <cell r="D49">
            <v>0</v>
          </cell>
          <cell r="E49">
            <v>0</v>
          </cell>
          <cell r="F49">
            <v>0</v>
          </cell>
          <cell r="G49">
            <v>0</v>
          </cell>
          <cell r="H49">
            <v>0</v>
          </cell>
          <cell r="J49">
            <v>0</v>
          </cell>
          <cell r="K49">
            <v>0</v>
          </cell>
          <cell r="L49">
            <v>0</v>
          </cell>
          <cell r="M49">
            <v>0</v>
          </cell>
          <cell r="N49">
            <v>0</v>
          </cell>
          <cell r="O49">
            <v>0</v>
          </cell>
          <cell r="P49">
            <v>0</v>
          </cell>
          <cell r="Q49">
            <v>0</v>
          </cell>
        </row>
        <row r="50">
          <cell r="A50" t="str">
            <v>07-013</v>
          </cell>
          <cell r="B50" t="str">
            <v>Acetech, SQ&amp;E Support (Package E)</v>
          </cell>
          <cell r="C50">
            <v>0</v>
          </cell>
          <cell r="D50">
            <v>0</v>
          </cell>
          <cell r="E50">
            <v>0</v>
          </cell>
          <cell r="F50">
            <v>0</v>
          </cell>
          <cell r="G50">
            <v>0</v>
          </cell>
          <cell r="H50">
            <v>0</v>
          </cell>
          <cell r="J50">
            <v>0</v>
          </cell>
          <cell r="K50">
            <v>0</v>
          </cell>
          <cell r="L50">
            <v>0</v>
          </cell>
          <cell r="M50">
            <v>0</v>
          </cell>
          <cell r="N50">
            <v>0</v>
          </cell>
          <cell r="O50">
            <v>0</v>
          </cell>
          <cell r="P50">
            <v>0</v>
          </cell>
          <cell r="Q50">
            <v>0</v>
          </cell>
        </row>
        <row r="51">
          <cell r="A51" t="str">
            <v>07-014</v>
          </cell>
          <cell r="B51" t="str">
            <v>Gryffe High School Water Services</v>
          </cell>
          <cell r="C51">
            <v>0</v>
          </cell>
          <cell r="D51">
            <v>0</v>
          </cell>
          <cell r="E51">
            <v>0</v>
          </cell>
          <cell r="F51">
            <v>0</v>
          </cell>
          <cell r="G51">
            <v>0</v>
          </cell>
          <cell r="H51">
            <v>0</v>
          </cell>
          <cell r="J51">
            <v>0</v>
          </cell>
          <cell r="K51">
            <v>0</v>
          </cell>
          <cell r="L51">
            <v>0</v>
          </cell>
          <cell r="M51">
            <v>0</v>
          </cell>
          <cell r="N51">
            <v>0</v>
          </cell>
          <cell r="O51">
            <v>0</v>
          </cell>
          <cell r="P51">
            <v>0</v>
          </cell>
          <cell r="Q51">
            <v>0</v>
          </cell>
        </row>
        <row r="52">
          <cell r="A52" t="str">
            <v>07-015</v>
          </cell>
          <cell r="B52" t="str">
            <v>Kames Castle</v>
          </cell>
          <cell r="C52">
            <v>0</v>
          </cell>
          <cell r="D52">
            <v>0</v>
          </cell>
          <cell r="E52">
            <v>0</v>
          </cell>
          <cell r="F52">
            <v>0</v>
          </cell>
          <cell r="G52">
            <v>0</v>
          </cell>
          <cell r="H52">
            <v>0</v>
          </cell>
          <cell r="J52">
            <v>0</v>
          </cell>
          <cell r="K52">
            <v>0</v>
          </cell>
          <cell r="L52">
            <v>0</v>
          </cell>
          <cell r="M52">
            <v>0</v>
          </cell>
          <cell r="N52">
            <v>0</v>
          </cell>
          <cell r="O52">
            <v>0</v>
          </cell>
          <cell r="P52">
            <v>0</v>
          </cell>
          <cell r="Q52">
            <v>0</v>
          </cell>
        </row>
        <row r="53">
          <cell r="A53" t="str">
            <v>07-016</v>
          </cell>
          <cell r="B53" t="str">
            <v>Gryffe High School Design</v>
          </cell>
          <cell r="C53">
            <v>3.5</v>
          </cell>
          <cell r="D53">
            <v>2</v>
          </cell>
          <cell r="E53">
            <v>0</v>
          </cell>
          <cell r="F53">
            <v>5</v>
          </cell>
          <cell r="G53">
            <v>2</v>
          </cell>
          <cell r="H53">
            <v>12.5</v>
          </cell>
          <cell r="J53">
            <v>0</v>
          </cell>
          <cell r="K53">
            <v>12.5</v>
          </cell>
          <cell r="L53">
            <v>0</v>
          </cell>
          <cell r="M53">
            <v>0</v>
          </cell>
          <cell r="N53">
            <v>0</v>
          </cell>
          <cell r="O53">
            <v>0</v>
          </cell>
          <cell r="P53">
            <v>0</v>
          </cell>
          <cell r="Q53">
            <v>0</v>
          </cell>
          <cell r="BG53">
            <v>3.5</v>
          </cell>
          <cell r="BH53">
            <v>2</v>
          </cell>
          <cell r="BJ53">
            <v>5</v>
          </cell>
          <cell r="BK53">
            <v>2</v>
          </cell>
        </row>
        <row r="54">
          <cell r="A54" t="str">
            <v>07-022</v>
          </cell>
          <cell r="B54" t="str">
            <v>Euro Environmental Ltd SQ&amp;E Support (Package C)</v>
          </cell>
          <cell r="C54">
            <v>0</v>
          </cell>
          <cell r="D54">
            <v>0</v>
          </cell>
          <cell r="E54">
            <v>0</v>
          </cell>
          <cell r="F54">
            <v>0</v>
          </cell>
          <cell r="G54">
            <v>0</v>
          </cell>
          <cell r="H54">
            <v>0</v>
          </cell>
          <cell r="J54">
            <v>0</v>
          </cell>
          <cell r="K54">
            <v>0</v>
          </cell>
          <cell r="L54">
            <v>0</v>
          </cell>
          <cell r="M54">
            <v>0</v>
          </cell>
          <cell r="N54">
            <v>0</v>
          </cell>
          <cell r="O54">
            <v>0</v>
          </cell>
          <cell r="P54">
            <v>0</v>
          </cell>
          <cell r="Q54">
            <v>0</v>
          </cell>
        </row>
        <row r="55">
          <cell r="A55" t="str">
            <v>07-025</v>
          </cell>
          <cell r="B55" t="str">
            <v>Morgan Stanley, 1st Floor, Sentinel Building</v>
          </cell>
          <cell r="C55">
            <v>51.5</v>
          </cell>
          <cell r="D55">
            <v>7.5</v>
          </cell>
          <cell r="E55">
            <v>9</v>
          </cell>
          <cell r="F55">
            <v>7</v>
          </cell>
          <cell r="G55">
            <v>7.5</v>
          </cell>
          <cell r="H55">
            <v>82.5</v>
          </cell>
          <cell r="J55">
            <v>41</v>
          </cell>
          <cell r="K55">
            <v>11</v>
          </cell>
          <cell r="L55">
            <v>11.5</v>
          </cell>
          <cell r="M55">
            <v>0</v>
          </cell>
          <cell r="N55">
            <v>13</v>
          </cell>
          <cell r="O55">
            <v>0</v>
          </cell>
          <cell r="P55">
            <v>3</v>
          </cell>
          <cell r="Q55">
            <v>3</v>
          </cell>
          <cell r="V55">
            <v>6</v>
          </cell>
          <cell r="W55">
            <v>5</v>
          </cell>
          <cell r="AA55">
            <v>1</v>
          </cell>
          <cell r="AB55">
            <v>1</v>
          </cell>
          <cell r="BB55">
            <v>11.5</v>
          </cell>
          <cell r="BQ55">
            <v>1</v>
          </cell>
          <cell r="BV55">
            <v>25.5</v>
          </cell>
          <cell r="BW55">
            <v>7.5</v>
          </cell>
          <cell r="BX55">
            <v>6.5</v>
          </cell>
          <cell r="BZ55">
            <v>1.5</v>
          </cell>
          <cell r="CA55">
            <v>11.5</v>
          </cell>
          <cell r="CC55">
            <v>1.5</v>
          </cell>
          <cell r="CK55">
            <v>2</v>
          </cell>
          <cell r="CM55">
            <v>1</v>
          </cell>
        </row>
        <row r="56">
          <cell r="A56" t="str">
            <v>07-026</v>
          </cell>
          <cell r="B56" t="str">
            <v>Guildhall</v>
          </cell>
          <cell r="C56">
            <v>0</v>
          </cell>
          <cell r="D56">
            <v>0</v>
          </cell>
          <cell r="E56">
            <v>0</v>
          </cell>
          <cell r="F56">
            <v>0</v>
          </cell>
          <cell r="G56">
            <v>0</v>
          </cell>
          <cell r="H56">
            <v>0</v>
          </cell>
          <cell r="J56">
            <v>0</v>
          </cell>
          <cell r="K56">
            <v>0</v>
          </cell>
          <cell r="L56">
            <v>0</v>
          </cell>
          <cell r="M56">
            <v>0</v>
          </cell>
          <cell r="N56">
            <v>0</v>
          </cell>
          <cell r="O56">
            <v>0</v>
          </cell>
          <cell r="P56">
            <v>0</v>
          </cell>
          <cell r="Q56">
            <v>0</v>
          </cell>
        </row>
        <row r="57">
          <cell r="A57" t="str">
            <v>07-027</v>
          </cell>
          <cell r="B57" t="str">
            <v>Stirling Sports Village clerk of works</v>
          </cell>
          <cell r="C57">
            <v>2</v>
          </cell>
          <cell r="D57">
            <v>4</v>
          </cell>
          <cell r="E57">
            <v>0</v>
          </cell>
          <cell r="F57">
            <v>2.5</v>
          </cell>
          <cell r="G57">
            <v>0</v>
          </cell>
          <cell r="H57">
            <v>8.5</v>
          </cell>
          <cell r="J57">
            <v>0</v>
          </cell>
          <cell r="K57">
            <v>8.5</v>
          </cell>
          <cell r="L57">
            <v>0</v>
          </cell>
          <cell r="M57">
            <v>0</v>
          </cell>
          <cell r="N57">
            <v>0</v>
          </cell>
          <cell r="O57">
            <v>0</v>
          </cell>
          <cell r="P57">
            <v>0</v>
          </cell>
          <cell r="Q57">
            <v>0</v>
          </cell>
          <cell r="BG57">
            <v>2</v>
          </cell>
          <cell r="BH57">
            <v>4</v>
          </cell>
          <cell r="BJ57">
            <v>2.5</v>
          </cell>
        </row>
        <row r="58">
          <cell r="A58" t="str">
            <v>07-029</v>
          </cell>
          <cell r="B58" t="str">
            <v>Red House Johnstone</v>
          </cell>
          <cell r="C58">
            <v>2.5</v>
          </cell>
          <cell r="D58">
            <v>0.5</v>
          </cell>
          <cell r="E58">
            <v>0.5</v>
          </cell>
          <cell r="F58">
            <v>0</v>
          </cell>
          <cell r="G58">
            <v>0</v>
          </cell>
          <cell r="H58">
            <v>3.5</v>
          </cell>
          <cell r="J58">
            <v>0</v>
          </cell>
          <cell r="K58">
            <v>3.5</v>
          </cell>
          <cell r="L58">
            <v>0</v>
          </cell>
          <cell r="M58">
            <v>0</v>
          </cell>
          <cell r="N58">
            <v>0</v>
          </cell>
          <cell r="O58">
            <v>0</v>
          </cell>
          <cell r="P58">
            <v>0</v>
          </cell>
          <cell r="Q58">
            <v>0</v>
          </cell>
          <cell r="S58">
            <v>2.5</v>
          </cell>
          <cell r="T58">
            <v>0.5</v>
          </cell>
          <cell r="U58">
            <v>0.5</v>
          </cell>
        </row>
        <row r="59">
          <cell r="A59" t="str">
            <v>07-030</v>
          </cell>
          <cell r="B59" t="str">
            <v>Ayrshire Schools Construction Stage duties</v>
          </cell>
          <cell r="C59">
            <v>0</v>
          </cell>
          <cell r="D59">
            <v>0</v>
          </cell>
          <cell r="E59">
            <v>0</v>
          </cell>
          <cell r="F59">
            <v>0</v>
          </cell>
          <cell r="G59">
            <v>0</v>
          </cell>
          <cell r="H59">
            <v>0</v>
          </cell>
          <cell r="J59">
            <v>0</v>
          </cell>
          <cell r="K59">
            <v>0</v>
          </cell>
          <cell r="L59">
            <v>0</v>
          </cell>
          <cell r="M59">
            <v>0</v>
          </cell>
          <cell r="N59">
            <v>0</v>
          </cell>
          <cell r="O59">
            <v>0</v>
          </cell>
          <cell r="P59">
            <v>0</v>
          </cell>
          <cell r="Q59">
            <v>0</v>
          </cell>
        </row>
        <row r="60">
          <cell r="A60" t="str">
            <v>07-031</v>
          </cell>
          <cell r="B60" t="str">
            <v>IBM Belfast Cleaners cupboard fit out</v>
          </cell>
          <cell r="C60">
            <v>0</v>
          </cell>
          <cell r="D60">
            <v>0</v>
          </cell>
          <cell r="E60">
            <v>0</v>
          </cell>
          <cell r="F60">
            <v>0</v>
          </cell>
          <cell r="G60">
            <v>0</v>
          </cell>
          <cell r="H60">
            <v>0</v>
          </cell>
          <cell r="J60">
            <v>0</v>
          </cell>
          <cell r="K60">
            <v>0</v>
          </cell>
          <cell r="L60">
            <v>0</v>
          </cell>
          <cell r="M60">
            <v>0</v>
          </cell>
          <cell r="N60">
            <v>0</v>
          </cell>
          <cell r="O60">
            <v>0</v>
          </cell>
          <cell r="P60">
            <v>0</v>
          </cell>
          <cell r="Q60">
            <v>0</v>
          </cell>
        </row>
        <row r="61">
          <cell r="A61" t="str">
            <v>07-032</v>
          </cell>
          <cell r="B61" t="str">
            <v>Drummond House Stirling Fit out</v>
          </cell>
          <cell r="C61">
            <v>0</v>
          </cell>
          <cell r="D61">
            <v>2.5</v>
          </cell>
          <cell r="E61">
            <v>1</v>
          </cell>
          <cell r="F61">
            <v>0</v>
          </cell>
          <cell r="G61">
            <v>0</v>
          </cell>
          <cell r="H61">
            <v>3.5</v>
          </cell>
          <cell r="J61">
            <v>0</v>
          </cell>
          <cell r="K61">
            <v>3.5</v>
          </cell>
          <cell r="L61">
            <v>0</v>
          </cell>
          <cell r="M61">
            <v>0</v>
          </cell>
          <cell r="N61">
            <v>0</v>
          </cell>
          <cell r="O61">
            <v>0</v>
          </cell>
          <cell r="P61">
            <v>0</v>
          </cell>
          <cell r="Q61">
            <v>0</v>
          </cell>
          <cell r="U61">
            <v>1</v>
          </cell>
          <cell r="AN61">
            <v>2.5</v>
          </cell>
        </row>
        <row r="62">
          <cell r="A62" t="str">
            <v>07-034</v>
          </cell>
          <cell r="B62" t="str">
            <v>DDA Works London</v>
          </cell>
          <cell r="C62">
            <v>0</v>
          </cell>
          <cell r="D62">
            <v>0</v>
          </cell>
          <cell r="E62">
            <v>0</v>
          </cell>
          <cell r="F62">
            <v>0</v>
          </cell>
          <cell r="G62">
            <v>0</v>
          </cell>
          <cell r="H62">
            <v>0</v>
          </cell>
          <cell r="J62">
            <v>0</v>
          </cell>
          <cell r="K62">
            <v>0</v>
          </cell>
          <cell r="L62">
            <v>0</v>
          </cell>
          <cell r="M62">
            <v>0</v>
          </cell>
          <cell r="N62">
            <v>0</v>
          </cell>
          <cell r="O62">
            <v>0</v>
          </cell>
          <cell r="P62">
            <v>0</v>
          </cell>
          <cell r="Q62">
            <v>0</v>
          </cell>
        </row>
        <row r="63">
          <cell r="A63" t="str">
            <v>07-037</v>
          </cell>
          <cell r="B63" t="str">
            <v>Linwood Site Project Management</v>
          </cell>
          <cell r="C63">
            <v>0</v>
          </cell>
          <cell r="D63">
            <v>0</v>
          </cell>
          <cell r="E63">
            <v>0</v>
          </cell>
          <cell r="F63">
            <v>0</v>
          </cell>
          <cell r="G63">
            <v>0</v>
          </cell>
          <cell r="H63">
            <v>0</v>
          </cell>
          <cell r="J63">
            <v>0</v>
          </cell>
          <cell r="K63">
            <v>0</v>
          </cell>
          <cell r="L63">
            <v>0</v>
          </cell>
          <cell r="M63">
            <v>0</v>
          </cell>
          <cell r="N63">
            <v>0</v>
          </cell>
          <cell r="O63">
            <v>0</v>
          </cell>
          <cell r="P63">
            <v>0</v>
          </cell>
          <cell r="Q63">
            <v>0</v>
          </cell>
        </row>
        <row r="64">
          <cell r="A64" t="str">
            <v>07-040</v>
          </cell>
          <cell r="B64" t="str">
            <v>IBM Greenock Server Farm Feasibility</v>
          </cell>
          <cell r="C64">
            <v>4</v>
          </cell>
          <cell r="D64">
            <v>0</v>
          </cell>
          <cell r="E64">
            <v>0</v>
          </cell>
          <cell r="F64">
            <v>0</v>
          </cell>
          <cell r="G64">
            <v>0</v>
          </cell>
          <cell r="H64">
            <v>4</v>
          </cell>
          <cell r="J64">
            <v>0</v>
          </cell>
          <cell r="K64">
            <v>0</v>
          </cell>
          <cell r="L64">
            <v>0</v>
          </cell>
          <cell r="M64">
            <v>4</v>
          </cell>
          <cell r="N64">
            <v>0</v>
          </cell>
          <cell r="O64">
            <v>0</v>
          </cell>
          <cell r="P64">
            <v>0</v>
          </cell>
          <cell r="Q64">
            <v>0</v>
          </cell>
          <cell r="AH64">
            <v>4</v>
          </cell>
        </row>
        <row r="65">
          <cell r="A65" t="str">
            <v>07-041</v>
          </cell>
          <cell r="B65" t="str">
            <v>IBM Greenock OB1 &amp; OB2 Feasibility study</v>
          </cell>
          <cell r="C65">
            <v>0</v>
          </cell>
          <cell r="D65">
            <v>0</v>
          </cell>
          <cell r="E65">
            <v>0</v>
          </cell>
          <cell r="F65">
            <v>0</v>
          </cell>
          <cell r="G65">
            <v>0</v>
          </cell>
          <cell r="H65">
            <v>0</v>
          </cell>
          <cell r="J65">
            <v>0</v>
          </cell>
          <cell r="K65">
            <v>0</v>
          </cell>
          <cell r="L65">
            <v>0</v>
          </cell>
          <cell r="M65">
            <v>0</v>
          </cell>
          <cell r="N65">
            <v>0</v>
          </cell>
          <cell r="O65">
            <v>0</v>
          </cell>
          <cell r="P65">
            <v>0</v>
          </cell>
          <cell r="Q65">
            <v>0</v>
          </cell>
        </row>
        <row r="66">
          <cell r="A66" t="str">
            <v>07-043</v>
          </cell>
          <cell r="B66" t="str">
            <v>Morgan Stanley, Athens</v>
          </cell>
          <cell r="C66">
            <v>0</v>
          </cell>
          <cell r="D66">
            <v>0</v>
          </cell>
          <cell r="E66">
            <v>0</v>
          </cell>
          <cell r="F66">
            <v>0</v>
          </cell>
          <cell r="G66">
            <v>0</v>
          </cell>
          <cell r="H66">
            <v>0</v>
          </cell>
          <cell r="J66">
            <v>0</v>
          </cell>
          <cell r="K66">
            <v>0</v>
          </cell>
          <cell r="L66">
            <v>0</v>
          </cell>
          <cell r="M66">
            <v>0</v>
          </cell>
          <cell r="N66">
            <v>0</v>
          </cell>
          <cell r="O66">
            <v>0</v>
          </cell>
          <cell r="P66">
            <v>0</v>
          </cell>
          <cell r="Q66">
            <v>0</v>
          </cell>
        </row>
        <row r="67">
          <cell r="A67" t="str">
            <v>07-045</v>
          </cell>
          <cell r="B67" t="str">
            <v>Filshill Cash &amp; Carry Hillington</v>
          </cell>
          <cell r="C67">
            <v>0</v>
          </cell>
          <cell r="D67">
            <v>0</v>
          </cell>
          <cell r="E67">
            <v>0</v>
          </cell>
          <cell r="F67">
            <v>0</v>
          </cell>
          <cell r="G67">
            <v>0</v>
          </cell>
          <cell r="H67">
            <v>0</v>
          </cell>
          <cell r="J67">
            <v>0</v>
          </cell>
          <cell r="K67">
            <v>0</v>
          </cell>
          <cell r="L67">
            <v>0</v>
          </cell>
          <cell r="M67">
            <v>0</v>
          </cell>
          <cell r="N67">
            <v>0</v>
          </cell>
          <cell r="O67">
            <v>0</v>
          </cell>
          <cell r="P67">
            <v>0</v>
          </cell>
          <cell r="Q67">
            <v>0</v>
          </cell>
        </row>
        <row r="68">
          <cell r="A68" t="str">
            <v>07-046</v>
          </cell>
          <cell r="B68" t="str">
            <v>Kwik-fit Uddingston</v>
          </cell>
          <cell r="C68">
            <v>47</v>
          </cell>
          <cell r="D68">
            <v>25</v>
          </cell>
          <cell r="E68">
            <v>9.5</v>
          </cell>
          <cell r="F68">
            <v>8.5</v>
          </cell>
          <cell r="G68">
            <v>12.5</v>
          </cell>
          <cell r="H68">
            <v>102.5</v>
          </cell>
          <cell r="J68">
            <v>0</v>
          </cell>
          <cell r="K68">
            <v>71</v>
          </cell>
          <cell r="L68">
            <v>0</v>
          </cell>
          <cell r="M68">
            <v>15</v>
          </cell>
          <cell r="N68">
            <v>0</v>
          </cell>
          <cell r="O68">
            <v>6.5</v>
          </cell>
          <cell r="P68">
            <v>10</v>
          </cell>
          <cell r="Q68">
            <v>0</v>
          </cell>
          <cell r="S68">
            <v>4</v>
          </cell>
          <cell r="T68">
            <v>12.5</v>
          </cell>
          <cell r="U68">
            <v>8</v>
          </cell>
          <cell r="V68">
            <v>7</v>
          </cell>
          <cell r="W68">
            <v>7.5</v>
          </cell>
          <cell r="AC68">
            <v>6.5</v>
          </cell>
          <cell r="AH68">
            <v>15</v>
          </cell>
          <cell r="AM68">
            <v>15.5</v>
          </cell>
          <cell r="AN68">
            <v>8.5</v>
          </cell>
          <cell r="AO68">
            <v>1.5</v>
          </cell>
          <cell r="AP68">
            <v>1.5</v>
          </cell>
          <cell r="AQ68">
            <v>5</v>
          </cell>
          <cell r="AS68">
            <v>2.5</v>
          </cell>
          <cell r="BQ68">
            <v>6</v>
          </cell>
          <cell r="BR68">
            <v>1.5</v>
          </cell>
        </row>
        <row r="69">
          <cell r="A69" t="str">
            <v>07-053</v>
          </cell>
          <cell r="B69" t="str">
            <v>sentinel building 1st Floor</v>
          </cell>
          <cell r="C69">
            <v>0</v>
          </cell>
          <cell r="D69">
            <v>0</v>
          </cell>
          <cell r="E69">
            <v>0</v>
          </cell>
          <cell r="F69">
            <v>0</v>
          </cell>
          <cell r="G69">
            <v>0</v>
          </cell>
          <cell r="H69">
            <v>0</v>
          </cell>
          <cell r="J69">
            <v>0</v>
          </cell>
          <cell r="K69">
            <v>0</v>
          </cell>
          <cell r="L69">
            <v>0</v>
          </cell>
          <cell r="M69">
            <v>0</v>
          </cell>
          <cell r="N69">
            <v>0</v>
          </cell>
          <cell r="O69">
            <v>0</v>
          </cell>
          <cell r="P69">
            <v>0</v>
          </cell>
          <cell r="Q69">
            <v>0</v>
          </cell>
        </row>
        <row r="70">
          <cell r="A70" t="str">
            <v>07-056</v>
          </cell>
          <cell r="B70" t="str">
            <v>Battersea Bus Depot</v>
          </cell>
          <cell r="C70">
            <v>14.5</v>
          </cell>
          <cell r="D70">
            <v>19.5</v>
          </cell>
          <cell r="E70">
            <v>14</v>
          </cell>
          <cell r="F70">
            <v>0</v>
          </cell>
          <cell r="G70">
            <v>1</v>
          </cell>
          <cell r="H70">
            <v>49</v>
          </cell>
          <cell r="J70">
            <v>0</v>
          </cell>
          <cell r="K70">
            <v>26.5</v>
          </cell>
          <cell r="L70">
            <v>0</v>
          </cell>
          <cell r="M70">
            <v>12</v>
          </cell>
          <cell r="N70">
            <v>0</v>
          </cell>
          <cell r="O70">
            <v>10.5</v>
          </cell>
          <cell r="P70">
            <v>0</v>
          </cell>
          <cell r="Q70">
            <v>0</v>
          </cell>
          <cell r="AC70">
            <v>3.5</v>
          </cell>
          <cell r="AD70">
            <v>1</v>
          </cell>
          <cell r="AE70">
            <v>5</v>
          </cell>
          <cell r="AG70">
            <v>1</v>
          </cell>
          <cell r="AM70">
            <v>11</v>
          </cell>
          <cell r="AN70">
            <v>15.5</v>
          </cell>
          <cell r="AX70">
            <v>3</v>
          </cell>
          <cell r="AY70">
            <v>9</v>
          </cell>
        </row>
        <row r="71">
          <cell r="A71" t="str">
            <v>07-057</v>
          </cell>
          <cell r="B71" t="str">
            <v>Grosvenor building Glasgow</v>
          </cell>
          <cell r="C71">
            <v>0</v>
          </cell>
          <cell r="D71">
            <v>0</v>
          </cell>
          <cell r="E71">
            <v>0</v>
          </cell>
          <cell r="F71">
            <v>0</v>
          </cell>
          <cell r="G71">
            <v>0</v>
          </cell>
          <cell r="H71">
            <v>0</v>
          </cell>
          <cell r="J71">
            <v>0</v>
          </cell>
          <cell r="K71">
            <v>0</v>
          </cell>
          <cell r="L71">
            <v>0</v>
          </cell>
          <cell r="M71">
            <v>0</v>
          </cell>
          <cell r="N71">
            <v>0</v>
          </cell>
          <cell r="O71">
            <v>0</v>
          </cell>
          <cell r="P71">
            <v>0</v>
          </cell>
          <cell r="Q71">
            <v>0</v>
          </cell>
        </row>
        <row r="72">
          <cell r="A72" t="str">
            <v>07-058</v>
          </cell>
          <cell r="B72" t="str">
            <v>Robertson Construction Claim Project</v>
          </cell>
          <cell r="C72">
            <v>0</v>
          </cell>
          <cell r="D72">
            <v>7.5</v>
          </cell>
          <cell r="E72">
            <v>0</v>
          </cell>
          <cell r="F72">
            <v>0</v>
          </cell>
          <cell r="G72">
            <v>4</v>
          </cell>
          <cell r="H72">
            <v>11.5</v>
          </cell>
          <cell r="J72">
            <v>0</v>
          </cell>
          <cell r="K72">
            <v>4</v>
          </cell>
          <cell r="L72">
            <v>0</v>
          </cell>
          <cell r="M72">
            <v>7.5</v>
          </cell>
          <cell r="N72">
            <v>0</v>
          </cell>
          <cell r="O72">
            <v>0</v>
          </cell>
          <cell r="P72">
            <v>0</v>
          </cell>
          <cell r="Q72">
            <v>0</v>
          </cell>
          <cell r="AI72">
            <v>7.5</v>
          </cell>
          <cell r="AQ72">
            <v>4</v>
          </cell>
        </row>
        <row r="73">
          <cell r="A73" t="str">
            <v>07-059</v>
          </cell>
          <cell r="B73" t="str">
            <v>Fujitsu Hillington</v>
          </cell>
          <cell r="C73">
            <v>0</v>
          </cell>
          <cell r="D73">
            <v>0</v>
          </cell>
          <cell r="E73">
            <v>0</v>
          </cell>
          <cell r="F73">
            <v>0</v>
          </cell>
          <cell r="G73">
            <v>0</v>
          </cell>
          <cell r="H73">
            <v>0</v>
          </cell>
          <cell r="J73">
            <v>0</v>
          </cell>
          <cell r="K73">
            <v>0</v>
          </cell>
          <cell r="L73">
            <v>0</v>
          </cell>
          <cell r="M73">
            <v>0</v>
          </cell>
          <cell r="N73">
            <v>0</v>
          </cell>
          <cell r="O73">
            <v>0</v>
          </cell>
          <cell r="P73">
            <v>0</v>
          </cell>
          <cell r="Q73">
            <v>0</v>
          </cell>
        </row>
        <row r="74">
          <cell r="A74" t="str">
            <v>07-060</v>
          </cell>
          <cell r="B74" t="str">
            <v>Sleeperz Hotel Newcastle</v>
          </cell>
          <cell r="C74">
            <v>0</v>
          </cell>
          <cell r="D74">
            <v>0</v>
          </cell>
          <cell r="E74">
            <v>0</v>
          </cell>
          <cell r="F74">
            <v>0</v>
          </cell>
          <cell r="G74">
            <v>0</v>
          </cell>
          <cell r="H74">
            <v>0</v>
          </cell>
          <cell r="J74">
            <v>0</v>
          </cell>
          <cell r="K74">
            <v>0</v>
          </cell>
          <cell r="L74">
            <v>0</v>
          </cell>
          <cell r="M74">
            <v>0</v>
          </cell>
          <cell r="N74">
            <v>0</v>
          </cell>
          <cell r="O74">
            <v>0</v>
          </cell>
          <cell r="P74">
            <v>0</v>
          </cell>
          <cell r="Q74">
            <v>0</v>
          </cell>
        </row>
        <row r="75">
          <cell r="A75" t="str">
            <v>07-061</v>
          </cell>
          <cell r="B75" t="str">
            <v>IBM Scottish HQ</v>
          </cell>
          <cell r="C75">
            <v>53</v>
          </cell>
          <cell r="D75">
            <v>40</v>
          </cell>
          <cell r="E75">
            <v>66</v>
          </cell>
          <cell r="F75">
            <v>8</v>
          </cell>
          <cell r="G75">
            <v>10</v>
          </cell>
          <cell r="H75">
            <v>177</v>
          </cell>
          <cell r="J75">
            <v>0</v>
          </cell>
          <cell r="K75">
            <v>4</v>
          </cell>
          <cell r="L75">
            <v>0</v>
          </cell>
          <cell r="M75">
            <v>0</v>
          </cell>
          <cell r="N75">
            <v>97.5</v>
          </cell>
          <cell r="O75">
            <v>0</v>
          </cell>
          <cell r="P75">
            <v>27</v>
          </cell>
          <cell r="Q75">
            <v>48.5</v>
          </cell>
          <cell r="S75">
            <v>4</v>
          </cell>
          <cell r="Y75">
            <v>2.5</v>
          </cell>
          <cell r="Z75">
            <v>6.5</v>
          </cell>
          <cell r="AA75">
            <v>8</v>
          </cell>
          <cell r="AB75">
            <v>10</v>
          </cell>
          <cell r="CK75">
            <v>26.5</v>
          </cell>
          <cell r="CM75">
            <v>22</v>
          </cell>
          <cell r="CP75">
            <v>22.5</v>
          </cell>
          <cell r="CQ75">
            <v>37.5</v>
          </cell>
          <cell r="CR75">
            <v>37.5</v>
          </cell>
        </row>
        <row r="76">
          <cell r="A76" t="str">
            <v>07-062</v>
          </cell>
          <cell r="B76" t="str">
            <v>Pentagon Centre Fit out</v>
          </cell>
          <cell r="C76">
            <v>5.5</v>
          </cell>
          <cell r="D76">
            <v>11</v>
          </cell>
          <cell r="E76">
            <v>17</v>
          </cell>
          <cell r="F76">
            <v>11</v>
          </cell>
          <cell r="G76">
            <v>27.5</v>
          </cell>
          <cell r="H76">
            <v>72</v>
          </cell>
          <cell r="J76">
            <v>24</v>
          </cell>
          <cell r="K76">
            <v>15.5</v>
          </cell>
          <cell r="L76">
            <v>9.5</v>
          </cell>
          <cell r="M76">
            <v>19</v>
          </cell>
          <cell r="N76">
            <v>0</v>
          </cell>
          <cell r="O76">
            <v>0</v>
          </cell>
          <cell r="P76">
            <v>4</v>
          </cell>
          <cell r="Q76">
            <v>0</v>
          </cell>
          <cell r="S76">
            <v>3</v>
          </cell>
          <cell r="T76">
            <v>2.5</v>
          </cell>
          <cell r="U76">
            <v>4</v>
          </cell>
          <cell r="V76">
            <v>3.5</v>
          </cell>
          <cell r="W76">
            <v>2.5</v>
          </cell>
          <cell r="AB76">
            <v>2</v>
          </cell>
          <cell r="AI76">
            <v>7.5</v>
          </cell>
          <cell r="AJ76">
            <v>4</v>
          </cell>
          <cell r="AK76">
            <v>4</v>
          </cell>
          <cell r="AL76">
            <v>3.5</v>
          </cell>
          <cell r="AT76">
            <v>1.5</v>
          </cell>
          <cell r="AV76">
            <v>0.5</v>
          </cell>
          <cell r="BE76">
            <v>3.5</v>
          </cell>
          <cell r="BF76">
            <v>6</v>
          </cell>
          <cell r="BV76">
            <v>2.5</v>
          </cell>
          <cell r="BW76">
            <v>1</v>
          </cell>
          <cell r="BX76">
            <v>7.5</v>
          </cell>
          <cell r="BZ76">
            <v>13</v>
          </cell>
        </row>
        <row r="77">
          <cell r="A77" t="str">
            <v>07-063</v>
          </cell>
          <cell r="B77" t="str">
            <v>Project Management Athens</v>
          </cell>
          <cell r="C77">
            <v>1</v>
          </cell>
          <cell r="D77">
            <v>0</v>
          </cell>
          <cell r="E77">
            <v>0</v>
          </cell>
          <cell r="F77">
            <v>0</v>
          </cell>
          <cell r="G77">
            <v>0</v>
          </cell>
          <cell r="H77">
            <v>1</v>
          </cell>
          <cell r="J77">
            <v>1</v>
          </cell>
          <cell r="K77">
            <v>0</v>
          </cell>
          <cell r="L77">
            <v>0</v>
          </cell>
          <cell r="M77">
            <v>0</v>
          </cell>
          <cell r="N77">
            <v>0</v>
          </cell>
          <cell r="O77">
            <v>0</v>
          </cell>
          <cell r="P77">
            <v>0</v>
          </cell>
          <cell r="Q77">
            <v>0</v>
          </cell>
          <cell r="BV77">
            <v>1</v>
          </cell>
        </row>
        <row r="78">
          <cell r="A78" t="str">
            <v>07-065</v>
          </cell>
          <cell r="B78" t="str">
            <v>New Warehouse, Axis Park, Cumbernauld</v>
          </cell>
          <cell r="C78">
            <v>15</v>
          </cell>
          <cell r="D78">
            <v>0</v>
          </cell>
          <cell r="E78">
            <v>17</v>
          </cell>
          <cell r="F78">
            <v>4</v>
          </cell>
          <cell r="G78">
            <v>0</v>
          </cell>
          <cell r="H78">
            <v>36</v>
          </cell>
          <cell r="J78">
            <v>0</v>
          </cell>
          <cell r="K78">
            <v>2</v>
          </cell>
          <cell r="L78">
            <v>0</v>
          </cell>
          <cell r="M78">
            <v>0</v>
          </cell>
          <cell r="N78">
            <v>26</v>
          </cell>
          <cell r="O78">
            <v>0</v>
          </cell>
          <cell r="P78">
            <v>8</v>
          </cell>
          <cell r="Q78">
            <v>0</v>
          </cell>
          <cell r="S78">
            <v>2</v>
          </cell>
          <cell r="AR78">
            <v>3</v>
          </cell>
          <cell r="AT78">
            <v>1.5</v>
          </cell>
          <cell r="BQ78">
            <v>2.5</v>
          </cell>
          <cell r="BS78">
            <v>1</v>
          </cell>
          <cell r="CA78">
            <v>7.5</v>
          </cell>
          <cell r="CC78">
            <v>14.5</v>
          </cell>
          <cell r="CD78">
            <v>4</v>
          </cell>
        </row>
        <row r="79">
          <cell r="A79" t="str">
            <v>07-066</v>
          </cell>
          <cell r="B79" t="str">
            <v>231 St Vincent Street</v>
          </cell>
          <cell r="C79">
            <v>0</v>
          </cell>
          <cell r="D79">
            <v>0</v>
          </cell>
          <cell r="E79">
            <v>0</v>
          </cell>
          <cell r="F79">
            <v>0</v>
          </cell>
          <cell r="G79">
            <v>0</v>
          </cell>
          <cell r="H79">
            <v>0</v>
          </cell>
          <cell r="J79">
            <v>0</v>
          </cell>
          <cell r="K79">
            <v>0</v>
          </cell>
          <cell r="L79">
            <v>0</v>
          </cell>
          <cell r="M79">
            <v>0</v>
          </cell>
          <cell r="N79">
            <v>0</v>
          </cell>
          <cell r="O79">
            <v>0</v>
          </cell>
          <cell r="P79">
            <v>0</v>
          </cell>
          <cell r="Q79">
            <v>0</v>
          </cell>
        </row>
        <row r="80">
          <cell r="A80" t="str">
            <v>07-067</v>
          </cell>
          <cell r="B80" t="str">
            <v>Easterhouse Station Car Park Extension</v>
          </cell>
          <cell r="C80">
            <v>0</v>
          </cell>
          <cell r="D80">
            <v>0</v>
          </cell>
          <cell r="E80">
            <v>0</v>
          </cell>
          <cell r="F80">
            <v>0</v>
          </cell>
          <cell r="G80">
            <v>0</v>
          </cell>
          <cell r="H80">
            <v>0</v>
          </cell>
          <cell r="J80">
            <v>0</v>
          </cell>
          <cell r="K80">
            <v>0</v>
          </cell>
          <cell r="L80">
            <v>0</v>
          </cell>
          <cell r="M80">
            <v>0</v>
          </cell>
          <cell r="N80">
            <v>0</v>
          </cell>
          <cell r="O80">
            <v>0</v>
          </cell>
          <cell r="P80">
            <v>0</v>
          </cell>
          <cell r="Q80">
            <v>0</v>
          </cell>
        </row>
        <row r="81">
          <cell r="A81" t="str">
            <v>07-068</v>
          </cell>
          <cell r="B81" t="str">
            <v>Business Centre Extension Eon House Bellshill</v>
          </cell>
          <cell r="C81">
            <v>1</v>
          </cell>
          <cell r="D81">
            <v>2.5</v>
          </cell>
          <cell r="E81">
            <v>0</v>
          </cell>
          <cell r="F81">
            <v>0</v>
          </cell>
          <cell r="G81">
            <v>1</v>
          </cell>
          <cell r="H81">
            <v>4.5</v>
          </cell>
          <cell r="J81">
            <v>3.5</v>
          </cell>
          <cell r="K81">
            <v>0</v>
          </cell>
          <cell r="L81">
            <v>0</v>
          </cell>
          <cell r="M81">
            <v>0</v>
          </cell>
          <cell r="N81">
            <v>1</v>
          </cell>
          <cell r="O81">
            <v>0</v>
          </cell>
          <cell r="P81">
            <v>0</v>
          </cell>
          <cell r="Q81">
            <v>0</v>
          </cell>
          <cell r="BV81">
            <v>1</v>
          </cell>
          <cell r="BW81">
            <v>1.5</v>
          </cell>
          <cell r="BZ81">
            <v>1</v>
          </cell>
          <cell r="CB81">
            <v>1</v>
          </cell>
        </row>
        <row r="82">
          <cell r="A82" t="str">
            <v>07-069</v>
          </cell>
          <cell r="B82" t="str">
            <v>Business Centre Extension Morton House Grangemouth</v>
          </cell>
          <cell r="C82">
            <v>0</v>
          </cell>
          <cell r="D82">
            <v>2.5</v>
          </cell>
          <cell r="E82">
            <v>0</v>
          </cell>
          <cell r="F82">
            <v>0</v>
          </cell>
          <cell r="G82">
            <v>0</v>
          </cell>
          <cell r="H82">
            <v>2.5</v>
          </cell>
          <cell r="J82">
            <v>0</v>
          </cell>
          <cell r="K82">
            <v>0</v>
          </cell>
          <cell r="L82">
            <v>0</v>
          </cell>
          <cell r="M82">
            <v>2.5</v>
          </cell>
          <cell r="N82">
            <v>0</v>
          </cell>
          <cell r="O82">
            <v>0</v>
          </cell>
          <cell r="P82">
            <v>0</v>
          </cell>
          <cell r="Q82">
            <v>0</v>
          </cell>
          <cell r="AI82">
            <v>2.5</v>
          </cell>
        </row>
        <row r="83">
          <cell r="A83" t="str">
            <v>07-070</v>
          </cell>
          <cell r="B83" t="str">
            <v>The Pearl Doha</v>
          </cell>
          <cell r="C83">
            <v>66</v>
          </cell>
          <cell r="D83">
            <v>4.5</v>
          </cell>
          <cell r="E83">
            <v>31</v>
          </cell>
          <cell r="F83">
            <v>17.5</v>
          </cell>
          <cell r="G83">
            <v>0</v>
          </cell>
          <cell r="H83">
            <v>119</v>
          </cell>
          <cell r="J83">
            <v>0</v>
          </cell>
          <cell r="K83">
            <v>0</v>
          </cell>
          <cell r="L83">
            <v>0</v>
          </cell>
          <cell r="M83">
            <v>119</v>
          </cell>
          <cell r="N83">
            <v>0</v>
          </cell>
          <cell r="O83">
            <v>0</v>
          </cell>
          <cell r="P83">
            <v>0</v>
          </cell>
          <cell r="Q83">
            <v>0</v>
          </cell>
          <cell r="AW83">
            <v>66</v>
          </cell>
          <cell r="AX83">
            <v>4.5</v>
          </cell>
          <cell r="AY83">
            <v>31</v>
          </cell>
          <cell r="AZ83">
            <v>17.5</v>
          </cell>
        </row>
        <row r="84">
          <cell r="A84" t="str">
            <v>07-071</v>
          </cell>
          <cell r="B84" t="str">
            <v>Sainsbury's FM contract</v>
          </cell>
          <cell r="C84">
            <v>0</v>
          </cell>
          <cell r="D84">
            <v>0</v>
          </cell>
          <cell r="E84">
            <v>0</v>
          </cell>
          <cell r="F84">
            <v>0</v>
          </cell>
          <cell r="G84">
            <v>0</v>
          </cell>
          <cell r="H84">
            <v>0</v>
          </cell>
          <cell r="J84">
            <v>0</v>
          </cell>
          <cell r="K84">
            <v>0</v>
          </cell>
          <cell r="L84">
            <v>0</v>
          </cell>
          <cell r="M84">
            <v>0</v>
          </cell>
          <cell r="N84">
            <v>0</v>
          </cell>
          <cell r="O84">
            <v>0</v>
          </cell>
          <cell r="P84">
            <v>0</v>
          </cell>
          <cell r="Q84">
            <v>0</v>
          </cell>
        </row>
        <row r="85">
          <cell r="A85" t="str">
            <v>07-072</v>
          </cell>
          <cell r="B85" t="str">
            <v>Verti King SQE Support</v>
          </cell>
          <cell r="C85">
            <v>0</v>
          </cell>
          <cell r="D85">
            <v>0</v>
          </cell>
          <cell r="E85">
            <v>0</v>
          </cell>
          <cell r="F85">
            <v>0</v>
          </cell>
          <cell r="G85">
            <v>0</v>
          </cell>
          <cell r="H85">
            <v>0</v>
          </cell>
          <cell r="J85">
            <v>0</v>
          </cell>
          <cell r="K85">
            <v>0</v>
          </cell>
          <cell r="L85">
            <v>0</v>
          </cell>
          <cell r="M85">
            <v>0</v>
          </cell>
          <cell r="N85">
            <v>0</v>
          </cell>
          <cell r="O85">
            <v>0</v>
          </cell>
          <cell r="P85">
            <v>0</v>
          </cell>
          <cell r="Q85">
            <v>0</v>
          </cell>
        </row>
        <row r="86">
          <cell r="A86" t="str">
            <v>07-073</v>
          </cell>
          <cell r="B86" t="str">
            <v>Pentagon Centre P2 measured surveys</v>
          </cell>
          <cell r="C86">
            <v>0</v>
          </cell>
          <cell r="D86">
            <v>0</v>
          </cell>
          <cell r="E86">
            <v>0</v>
          </cell>
          <cell r="F86">
            <v>0</v>
          </cell>
          <cell r="G86">
            <v>0</v>
          </cell>
          <cell r="H86">
            <v>0</v>
          </cell>
          <cell r="J86">
            <v>0</v>
          </cell>
          <cell r="K86">
            <v>0</v>
          </cell>
          <cell r="L86">
            <v>0</v>
          </cell>
          <cell r="M86">
            <v>0</v>
          </cell>
          <cell r="N86">
            <v>0</v>
          </cell>
          <cell r="O86">
            <v>0</v>
          </cell>
          <cell r="P86">
            <v>0</v>
          </cell>
          <cell r="Q86">
            <v>0</v>
          </cell>
        </row>
        <row r="87">
          <cell r="A87" t="str">
            <v>07-074</v>
          </cell>
          <cell r="B87" t="str">
            <v>Trades Lane Dundee</v>
          </cell>
          <cell r="C87">
            <v>0</v>
          </cell>
          <cell r="D87">
            <v>0</v>
          </cell>
          <cell r="E87">
            <v>22</v>
          </cell>
          <cell r="F87">
            <v>20.5</v>
          </cell>
          <cell r="G87">
            <v>12</v>
          </cell>
          <cell r="H87">
            <v>54.5</v>
          </cell>
          <cell r="J87">
            <v>0</v>
          </cell>
          <cell r="K87">
            <v>0</v>
          </cell>
          <cell r="L87">
            <v>0</v>
          </cell>
          <cell r="M87">
            <v>11</v>
          </cell>
          <cell r="N87">
            <v>0</v>
          </cell>
          <cell r="O87">
            <v>14.5</v>
          </cell>
          <cell r="P87">
            <v>29</v>
          </cell>
          <cell r="Q87">
            <v>0</v>
          </cell>
          <cell r="AE87">
            <v>3</v>
          </cell>
          <cell r="AJ87">
            <v>5.5</v>
          </cell>
          <cell r="AK87">
            <v>5.5</v>
          </cell>
          <cell r="AT87">
            <v>2</v>
          </cell>
          <cell r="AU87">
            <v>5.5</v>
          </cell>
          <cell r="AV87">
            <v>3</v>
          </cell>
          <cell r="BN87">
            <v>11.5</v>
          </cell>
          <cell r="BT87">
            <v>9.5</v>
          </cell>
          <cell r="BU87">
            <v>9</v>
          </cell>
        </row>
        <row r="88">
          <cell r="A88" t="str">
            <v>07-075</v>
          </cell>
          <cell r="B88" t="str">
            <v>Jones Lang LaSalle Edinburgh Office</v>
          </cell>
          <cell r="C88">
            <v>0</v>
          </cell>
          <cell r="D88">
            <v>0</v>
          </cell>
          <cell r="E88">
            <v>0</v>
          </cell>
          <cell r="F88">
            <v>0</v>
          </cell>
          <cell r="G88">
            <v>0</v>
          </cell>
          <cell r="H88">
            <v>0</v>
          </cell>
          <cell r="J88">
            <v>0</v>
          </cell>
          <cell r="K88">
            <v>0</v>
          </cell>
          <cell r="L88">
            <v>0</v>
          </cell>
          <cell r="M88">
            <v>0</v>
          </cell>
          <cell r="N88">
            <v>0</v>
          </cell>
          <cell r="O88">
            <v>0</v>
          </cell>
          <cell r="P88">
            <v>0</v>
          </cell>
          <cell r="Q88">
            <v>0</v>
          </cell>
        </row>
        <row r="89">
          <cell r="A89" t="str">
            <v>07-076</v>
          </cell>
          <cell r="B89" t="str">
            <v>AMBS Storage Projects</v>
          </cell>
          <cell r="C89">
            <v>0</v>
          </cell>
          <cell r="D89">
            <v>7.5</v>
          </cell>
          <cell r="E89">
            <v>15</v>
          </cell>
          <cell r="F89">
            <v>16.5</v>
          </cell>
          <cell r="G89">
            <v>1.5</v>
          </cell>
          <cell r="H89">
            <v>40.5</v>
          </cell>
          <cell r="J89">
            <v>0</v>
          </cell>
          <cell r="K89">
            <v>38.5</v>
          </cell>
          <cell r="L89">
            <v>0</v>
          </cell>
          <cell r="M89">
            <v>0</v>
          </cell>
          <cell r="N89">
            <v>0</v>
          </cell>
          <cell r="O89">
            <v>0</v>
          </cell>
          <cell r="P89">
            <v>2</v>
          </cell>
          <cell r="Q89">
            <v>0</v>
          </cell>
          <cell r="AU89">
            <v>1.5</v>
          </cell>
          <cell r="AV89">
            <v>0.5</v>
          </cell>
          <cell r="BH89">
            <v>7.5</v>
          </cell>
          <cell r="BI89">
            <v>15</v>
          </cell>
          <cell r="BJ89">
            <v>15</v>
          </cell>
          <cell r="BK89">
            <v>1</v>
          </cell>
        </row>
        <row r="90">
          <cell r="A90" t="str">
            <v>07-077</v>
          </cell>
          <cell r="B90" t="str">
            <v>JPMC Data Centre IBM Greenock</v>
          </cell>
          <cell r="C90">
            <v>0</v>
          </cell>
          <cell r="D90">
            <v>0</v>
          </cell>
          <cell r="E90">
            <v>0</v>
          </cell>
          <cell r="F90">
            <v>0</v>
          </cell>
          <cell r="G90">
            <v>0</v>
          </cell>
          <cell r="H90">
            <v>0</v>
          </cell>
          <cell r="J90">
            <v>0</v>
          </cell>
          <cell r="K90">
            <v>0</v>
          </cell>
          <cell r="L90">
            <v>0</v>
          </cell>
          <cell r="M90">
            <v>0</v>
          </cell>
          <cell r="N90">
            <v>0</v>
          </cell>
          <cell r="O90">
            <v>0</v>
          </cell>
          <cell r="P90">
            <v>0</v>
          </cell>
          <cell r="Q90">
            <v>0</v>
          </cell>
        </row>
        <row r="91">
          <cell r="A91" t="str">
            <v>07-078</v>
          </cell>
          <cell r="B91" t="str">
            <v>First Scotrail Croy Station Carpark</v>
          </cell>
          <cell r="C91">
            <v>0</v>
          </cell>
          <cell r="D91">
            <v>0</v>
          </cell>
          <cell r="E91">
            <v>4</v>
          </cell>
          <cell r="F91">
            <v>0</v>
          </cell>
          <cell r="G91">
            <v>0</v>
          </cell>
          <cell r="H91">
            <v>4</v>
          </cell>
          <cell r="J91">
            <v>0</v>
          </cell>
          <cell r="K91">
            <v>4</v>
          </cell>
          <cell r="L91">
            <v>0</v>
          </cell>
          <cell r="M91">
            <v>0</v>
          </cell>
          <cell r="N91">
            <v>0</v>
          </cell>
          <cell r="O91">
            <v>0</v>
          </cell>
          <cell r="P91">
            <v>0</v>
          </cell>
          <cell r="Q91">
            <v>0</v>
          </cell>
          <cell r="U91">
            <v>4</v>
          </cell>
        </row>
        <row r="92">
          <cell r="A92" t="str">
            <v>07-079</v>
          </cell>
          <cell r="B92" t="str">
            <v>New Factory Units, Colvilles Place,EK</v>
          </cell>
          <cell r="C92">
            <v>0</v>
          </cell>
          <cell r="D92">
            <v>0</v>
          </cell>
          <cell r="E92">
            <v>0.5</v>
          </cell>
          <cell r="F92">
            <v>3</v>
          </cell>
          <cell r="G92">
            <v>0</v>
          </cell>
          <cell r="H92">
            <v>3.5</v>
          </cell>
          <cell r="J92">
            <v>0</v>
          </cell>
          <cell r="K92">
            <v>3.5</v>
          </cell>
          <cell r="L92">
            <v>0</v>
          </cell>
          <cell r="M92">
            <v>0</v>
          </cell>
          <cell r="N92">
            <v>0</v>
          </cell>
          <cell r="O92">
            <v>0</v>
          </cell>
          <cell r="P92">
            <v>0</v>
          </cell>
          <cell r="Q92">
            <v>0</v>
          </cell>
          <cell r="U92">
            <v>0.5</v>
          </cell>
          <cell r="V92">
            <v>3</v>
          </cell>
        </row>
        <row r="93">
          <cell r="A93" t="str">
            <v>07-080</v>
          </cell>
          <cell r="B93" t="str">
            <v>Sewage pump stations Yorkshire</v>
          </cell>
          <cell r="C93">
            <v>0</v>
          </cell>
          <cell r="D93">
            <v>0</v>
          </cell>
          <cell r="E93">
            <v>0</v>
          </cell>
          <cell r="F93">
            <v>78</v>
          </cell>
          <cell r="G93">
            <v>77</v>
          </cell>
          <cell r="H93">
            <v>155</v>
          </cell>
          <cell r="J93">
            <v>0</v>
          </cell>
          <cell r="K93">
            <v>5</v>
          </cell>
          <cell r="L93">
            <v>0</v>
          </cell>
          <cell r="M93">
            <v>0</v>
          </cell>
          <cell r="N93">
            <v>75</v>
          </cell>
          <cell r="O93">
            <v>0</v>
          </cell>
          <cell r="P93">
            <v>0</v>
          </cell>
          <cell r="Q93">
            <v>75</v>
          </cell>
          <cell r="V93">
            <v>3</v>
          </cell>
          <cell r="W93">
            <v>2</v>
          </cell>
          <cell r="CN93">
            <v>37.5</v>
          </cell>
          <cell r="CO93">
            <v>37.5</v>
          </cell>
          <cell r="CS93">
            <v>37.5</v>
          </cell>
          <cell r="CT93">
            <v>37.5</v>
          </cell>
        </row>
        <row r="94">
          <cell r="A94" t="str">
            <v>07-081</v>
          </cell>
          <cell r="B94" t="str">
            <v>Trades Lane Dundee Electrical</v>
          </cell>
          <cell r="C94">
            <v>0</v>
          </cell>
          <cell r="D94">
            <v>0</v>
          </cell>
          <cell r="E94">
            <v>0</v>
          </cell>
          <cell r="F94">
            <v>4</v>
          </cell>
          <cell r="G94">
            <v>14.5</v>
          </cell>
          <cell r="H94">
            <v>18.5</v>
          </cell>
          <cell r="J94">
            <v>0</v>
          </cell>
          <cell r="K94">
            <v>15.5</v>
          </cell>
          <cell r="L94">
            <v>0</v>
          </cell>
          <cell r="M94">
            <v>0</v>
          </cell>
          <cell r="N94">
            <v>0</v>
          </cell>
          <cell r="O94">
            <v>0</v>
          </cell>
          <cell r="P94">
            <v>3</v>
          </cell>
          <cell r="Q94">
            <v>0</v>
          </cell>
          <cell r="V94">
            <v>4</v>
          </cell>
          <cell r="W94">
            <v>11.5</v>
          </cell>
          <cell r="AB94">
            <v>3</v>
          </cell>
        </row>
        <row r="95">
          <cell r="A95" t="str">
            <v>07-082</v>
          </cell>
          <cell r="B95" t="str">
            <v>Grosvenor Building Chiller Install</v>
          </cell>
          <cell r="C95">
            <v>0</v>
          </cell>
          <cell r="D95">
            <v>0</v>
          </cell>
          <cell r="E95">
            <v>0</v>
          </cell>
          <cell r="F95">
            <v>0</v>
          </cell>
          <cell r="G95">
            <v>4</v>
          </cell>
          <cell r="H95">
            <v>4</v>
          </cell>
          <cell r="J95">
            <v>0</v>
          </cell>
          <cell r="K95">
            <v>4</v>
          </cell>
          <cell r="L95">
            <v>0</v>
          </cell>
          <cell r="M95">
            <v>0</v>
          </cell>
          <cell r="N95">
            <v>0</v>
          </cell>
          <cell r="O95">
            <v>0</v>
          </cell>
          <cell r="P95">
            <v>0</v>
          </cell>
          <cell r="Q95">
            <v>0</v>
          </cell>
          <cell r="AQ95">
            <v>4</v>
          </cell>
        </row>
        <row r="96">
          <cell r="A96" t="str">
            <v>07-083</v>
          </cell>
          <cell r="B96" t="str">
            <v>BBC Pacific Quay-Radio Studio 1 Lighting Upgrade</v>
          </cell>
          <cell r="C96">
            <v>0</v>
          </cell>
          <cell r="D96">
            <v>0</v>
          </cell>
          <cell r="E96">
            <v>2.5</v>
          </cell>
          <cell r="F96">
            <v>7</v>
          </cell>
          <cell r="G96">
            <v>1.5</v>
          </cell>
          <cell r="H96">
            <v>11</v>
          </cell>
          <cell r="J96">
            <v>0</v>
          </cell>
          <cell r="K96">
            <v>6.5</v>
          </cell>
          <cell r="L96">
            <v>0</v>
          </cell>
          <cell r="M96">
            <v>0</v>
          </cell>
          <cell r="N96">
            <v>0</v>
          </cell>
          <cell r="O96">
            <v>0</v>
          </cell>
          <cell r="P96">
            <v>4.5</v>
          </cell>
          <cell r="Q96">
            <v>0</v>
          </cell>
          <cell r="U96">
            <v>2.5</v>
          </cell>
          <cell r="V96">
            <v>2.5</v>
          </cell>
          <cell r="W96">
            <v>1.5</v>
          </cell>
          <cell r="AA96">
            <v>4.5</v>
          </cell>
        </row>
        <row r="97">
          <cell r="A97" t="str">
            <v>07-084</v>
          </cell>
          <cell r="B97" t="str">
            <v>Picsel, Titanium Business Park</v>
          </cell>
          <cell r="C97">
            <v>0</v>
          </cell>
          <cell r="D97">
            <v>0</v>
          </cell>
          <cell r="E97">
            <v>0</v>
          </cell>
          <cell r="F97">
            <v>6.5</v>
          </cell>
          <cell r="G97">
            <v>3</v>
          </cell>
          <cell r="H97">
            <v>9.5</v>
          </cell>
          <cell r="J97">
            <v>0</v>
          </cell>
          <cell r="K97">
            <v>6.5</v>
          </cell>
          <cell r="L97">
            <v>0</v>
          </cell>
          <cell r="M97">
            <v>0</v>
          </cell>
          <cell r="N97">
            <v>0</v>
          </cell>
          <cell r="O97">
            <v>0</v>
          </cell>
          <cell r="P97">
            <v>3</v>
          </cell>
          <cell r="Q97">
            <v>0</v>
          </cell>
          <cell r="V97">
            <v>6.5</v>
          </cell>
          <cell r="AB97">
            <v>3</v>
          </cell>
        </row>
        <row r="98">
          <cell r="A98" t="str">
            <v>07-085</v>
          </cell>
          <cell r="B98" t="str">
            <v>Sanmina SCI UPS Installation</v>
          </cell>
          <cell r="C98">
            <v>0</v>
          </cell>
          <cell r="D98">
            <v>0</v>
          </cell>
          <cell r="E98">
            <v>3</v>
          </cell>
          <cell r="F98">
            <v>0</v>
          </cell>
          <cell r="G98">
            <v>0</v>
          </cell>
          <cell r="H98">
            <v>3</v>
          </cell>
          <cell r="J98">
            <v>0</v>
          </cell>
          <cell r="K98">
            <v>3</v>
          </cell>
          <cell r="L98">
            <v>0</v>
          </cell>
          <cell r="M98">
            <v>0</v>
          </cell>
          <cell r="N98">
            <v>0</v>
          </cell>
          <cell r="O98">
            <v>0</v>
          </cell>
          <cell r="P98">
            <v>0</v>
          </cell>
          <cell r="Q98">
            <v>0</v>
          </cell>
          <cell r="U98">
            <v>3</v>
          </cell>
        </row>
        <row r="99">
          <cell r="A99" t="str">
            <v>07-086</v>
          </cell>
          <cell r="B99" t="str">
            <v>Blackhall Triangle</v>
          </cell>
          <cell r="C99">
            <v>0</v>
          </cell>
          <cell r="D99">
            <v>0</v>
          </cell>
          <cell r="E99">
            <v>0</v>
          </cell>
          <cell r="F99">
            <v>0</v>
          </cell>
          <cell r="G99">
            <v>0</v>
          </cell>
          <cell r="H99">
            <v>0</v>
          </cell>
          <cell r="J99">
            <v>0</v>
          </cell>
          <cell r="K99">
            <v>0</v>
          </cell>
          <cell r="L99">
            <v>0</v>
          </cell>
          <cell r="M99">
            <v>0</v>
          </cell>
          <cell r="N99">
            <v>0</v>
          </cell>
          <cell r="O99">
            <v>0</v>
          </cell>
          <cell r="P99">
            <v>0</v>
          </cell>
          <cell r="Q99">
            <v>0</v>
          </cell>
        </row>
        <row r="100">
          <cell r="A100" t="str">
            <v>07 - 101</v>
          </cell>
          <cell r="B100" t="str">
            <v>Alexzander Parade Subway</v>
          </cell>
          <cell r="C100">
            <v>0</v>
          </cell>
          <cell r="D100">
            <v>0</v>
          </cell>
          <cell r="E100">
            <v>0</v>
          </cell>
          <cell r="F100">
            <v>0</v>
          </cell>
          <cell r="G100">
            <v>0</v>
          </cell>
          <cell r="H100">
            <v>0</v>
          </cell>
          <cell r="J100">
            <v>0</v>
          </cell>
          <cell r="K100">
            <v>0</v>
          </cell>
          <cell r="L100">
            <v>0</v>
          </cell>
          <cell r="M100">
            <v>0</v>
          </cell>
          <cell r="N100">
            <v>0</v>
          </cell>
          <cell r="O100">
            <v>0</v>
          </cell>
          <cell r="P100">
            <v>0</v>
          </cell>
          <cell r="Q100">
            <v>0</v>
          </cell>
        </row>
        <row r="101">
          <cell r="A101" t="str">
            <v>Fee Bids</v>
          </cell>
          <cell r="B101" t="str">
            <v>Fee Bids</v>
          </cell>
          <cell r="C101">
            <v>0</v>
          </cell>
          <cell r="D101">
            <v>0</v>
          </cell>
          <cell r="E101">
            <v>0</v>
          </cell>
          <cell r="F101">
            <v>0</v>
          </cell>
          <cell r="G101">
            <v>0</v>
          </cell>
          <cell r="H101">
            <v>0</v>
          </cell>
          <cell r="J101">
            <v>0</v>
          </cell>
          <cell r="K101">
            <v>0</v>
          </cell>
          <cell r="L101">
            <v>0</v>
          </cell>
          <cell r="M101">
            <v>0</v>
          </cell>
          <cell r="N101">
            <v>0</v>
          </cell>
          <cell r="O101">
            <v>0</v>
          </cell>
          <cell r="P101">
            <v>0</v>
          </cell>
          <cell r="Q101">
            <v>0</v>
          </cell>
        </row>
        <row r="102">
          <cell r="A102" t="str">
            <v>f06-099</v>
          </cell>
          <cell r="B102" t="str">
            <v>SSCI Site Demolition</v>
          </cell>
          <cell r="C102">
            <v>0</v>
          </cell>
          <cell r="D102">
            <v>0</v>
          </cell>
          <cell r="E102">
            <v>0</v>
          </cell>
          <cell r="F102">
            <v>0</v>
          </cell>
          <cell r="G102">
            <v>0</v>
          </cell>
          <cell r="H102">
            <v>0</v>
          </cell>
          <cell r="J102">
            <v>0</v>
          </cell>
          <cell r="K102">
            <v>0</v>
          </cell>
          <cell r="L102">
            <v>0</v>
          </cell>
          <cell r="M102">
            <v>0</v>
          </cell>
          <cell r="N102">
            <v>0</v>
          </cell>
          <cell r="O102">
            <v>0</v>
          </cell>
          <cell r="P102">
            <v>0</v>
          </cell>
          <cell r="Q102">
            <v>0</v>
          </cell>
        </row>
        <row r="103">
          <cell r="A103" t="str">
            <v>f07-055</v>
          </cell>
          <cell r="B103" t="str">
            <v>NAG Guildhall - 3rd&amp;4th Floors</v>
          </cell>
          <cell r="C103">
            <v>0</v>
          </cell>
          <cell r="D103">
            <v>0</v>
          </cell>
          <cell r="E103">
            <v>0</v>
          </cell>
          <cell r="F103">
            <v>0</v>
          </cell>
          <cell r="G103">
            <v>0</v>
          </cell>
          <cell r="H103">
            <v>0</v>
          </cell>
          <cell r="J103">
            <v>0</v>
          </cell>
          <cell r="K103">
            <v>0</v>
          </cell>
          <cell r="L103">
            <v>0</v>
          </cell>
          <cell r="M103">
            <v>0</v>
          </cell>
          <cell r="N103">
            <v>0</v>
          </cell>
          <cell r="O103">
            <v>0</v>
          </cell>
          <cell r="P103">
            <v>0</v>
          </cell>
          <cell r="Q103">
            <v>0</v>
          </cell>
        </row>
        <row r="104">
          <cell r="A104" t="str">
            <v>f07-063</v>
          </cell>
          <cell r="B104" t="str">
            <v>Glasgow City Council Engineering Support</v>
          </cell>
          <cell r="C104">
            <v>0</v>
          </cell>
          <cell r="D104">
            <v>0</v>
          </cell>
          <cell r="E104">
            <v>0</v>
          </cell>
          <cell r="F104">
            <v>0</v>
          </cell>
          <cell r="G104">
            <v>0</v>
          </cell>
          <cell r="H104">
            <v>0</v>
          </cell>
          <cell r="J104">
            <v>0</v>
          </cell>
          <cell r="K104">
            <v>0</v>
          </cell>
          <cell r="L104">
            <v>0</v>
          </cell>
          <cell r="M104">
            <v>0</v>
          </cell>
          <cell r="N104">
            <v>0</v>
          </cell>
          <cell r="O104">
            <v>0</v>
          </cell>
          <cell r="P104">
            <v>0</v>
          </cell>
          <cell r="Q104">
            <v>0</v>
          </cell>
        </row>
        <row r="105">
          <cell r="A105" t="str">
            <v>f07-077</v>
          </cell>
          <cell r="B105" t="str">
            <v>JPMC data centre</v>
          </cell>
          <cell r="C105">
            <v>0</v>
          </cell>
          <cell r="D105">
            <v>1</v>
          </cell>
          <cell r="E105">
            <v>0</v>
          </cell>
          <cell r="F105">
            <v>0</v>
          </cell>
          <cell r="G105">
            <v>0</v>
          </cell>
          <cell r="H105">
            <v>1</v>
          </cell>
          <cell r="J105">
            <v>1</v>
          </cell>
          <cell r="K105">
            <v>0</v>
          </cell>
          <cell r="L105">
            <v>0</v>
          </cell>
          <cell r="M105">
            <v>0</v>
          </cell>
          <cell r="N105">
            <v>0</v>
          </cell>
          <cell r="O105">
            <v>0</v>
          </cell>
          <cell r="P105">
            <v>0</v>
          </cell>
          <cell r="Q105">
            <v>0</v>
          </cell>
          <cell r="BW105">
            <v>1</v>
          </cell>
        </row>
        <row r="106">
          <cell r="A106" t="str">
            <v>f07-105</v>
          </cell>
          <cell r="B106" t="str">
            <v>Jones Lang LaSalle Edinburgh Office</v>
          </cell>
          <cell r="C106">
            <v>0</v>
          </cell>
          <cell r="D106">
            <v>0</v>
          </cell>
          <cell r="E106">
            <v>0</v>
          </cell>
          <cell r="F106">
            <v>0</v>
          </cell>
          <cell r="G106">
            <v>0</v>
          </cell>
          <cell r="H106">
            <v>0</v>
          </cell>
          <cell r="J106">
            <v>0</v>
          </cell>
          <cell r="K106">
            <v>0</v>
          </cell>
          <cell r="L106">
            <v>0</v>
          </cell>
          <cell r="M106">
            <v>0</v>
          </cell>
          <cell r="N106">
            <v>0</v>
          </cell>
          <cell r="O106">
            <v>0</v>
          </cell>
          <cell r="P106">
            <v>0</v>
          </cell>
          <cell r="Q106">
            <v>0</v>
          </cell>
        </row>
        <row r="107">
          <cell r="A107" t="str">
            <v>f07-106</v>
          </cell>
          <cell r="B107" t="str">
            <v>Ormskirk Railway Station Refurbishment</v>
          </cell>
          <cell r="C107">
            <v>0</v>
          </cell>
          <cell r="D107">
            <v>0</v>
          </cell>
          <cell r="E107">
            <v>0</v>
          </cell>
          <cell r="F107">
            <v>0</v>
          </cell>
          <cell r="G107">
            <v>0</v>
          </cell>
          <cell r="H107">
            <v>0</v>
          </cell>
          <cell r="J107">
            <v>0</v>
          </cell>
          <cell r="K107">
            <v>0</v>
          </cell>
          <cell r="L107">
            <v>0</v>
          </cell>
          <cell r="M107">
            <v>0</v>
          </cell>
          <cell r="N107">
            <v>0</v>
          </cell>
          <cell r="O107">
            <v>0</v>
          </cell>
          <cell r="P107">
            <v>0</v>
          </cell>
          <cell r="Q107">
            <v>0</v>
          </cell>
        </row>
        <row r="108">
          <cell r="A108" t="str">
            <v>f07-107</v>
          </cell>
          <cell r="C108">
            <v>0</v>
          </cell>
          <cell r="D108">
            <v>0</v>
          </cell>
          <cell r="E108">
            <v>0</v>
          </cell>
          <cell r="F108">
            <v>0</v>
          </cell>
          <cell r="G108">
            <v>0</v>
          </cell>
          <cell r="H108">
            <v>0</v>
          </cell>
          <cell r="J108">
            <v>0</v>
          </cell>
          <cell r="K108">
            <v>0</v>
          </cell>
          <cell r="L108">
            <v>0</v>
          </cell>
          <cell r="M108">
            <v>0</v>
          </cell>
          <cell r="N108">
            <v>0</v>
          </cell>
          <cell r="O108">
            <v>0</v>
          </cell>
          <cell r="P108">
            <v>0</v>
          </cell>
          <cell r="Q108">
            <v>0</v>
          </cell>
        </row>
        <row r="109">
          <cell r="A109" t="str">
            <v>f07-108</v>
          </cell>
          <cell r="B109" t="str">
            <v>Hunter Contracts</v>
          </cell>
          <cell r="C109">
            <v>0</v>
          </cell>
          <cell r="D109">
            <v>1.5</v>
          </cell>
          <cell r="E109">
            <v>0</v>
          </cell>
          <cell r="F109">
            <v>0</v>
          </cell>
          <cell r="G109">
            <v>0</v>
          </cell>
          <cell r="H109">
            <v>1.5</v>
          </cell>
          <cell r="J109">
            <v>0</v>
          </cell>
          <cell r="K109">
            <v>1.5</v>
          </cell>
          <cell r="L109">
            <v>0</v>
          </cell>
          <cell r="M109">
            <v>0</v>
          </cell>
          <cell r="N109">
            <v>0</v>
          </cell>
          <cell r="O109">
            <v>0</v>
          </cell>
          <cell r="P109">
            <v>0</v>
          </cell>
          <cell r="Q109">
            <v>0</v>
          </cell>
          <cell r="T109">
            <v>1.5</v>
          </cell>
        </row>
        <row r="110">
          <cell r="A110" t="str">
            <v>f07-127</v>
          </cell>
          <cell r="B110" t="str">
            <v>Mapeley</v>
          </cell>
          <cell r="C110">
            <v>0</v>
          </cell>
          <cell r="D110">
            <v>0</v>
          </cell>
          <cell r="E110">
            <v>0</v>
          </cell>
          <cell r="F110">
            <v>0</v>
          </cell>
          <cell r="G110">
            <v>6.5</v>
          </cell>
          <cell r="H110">
            <v>6.5</v>
          </cell>
          <cell r="J110">
            <v>0</v>
          </cell>
          <cell r="K110">
            <v>6.5</v>
          </cell>
          <cell r="L110">
            <v>0</v>
          </cell>
          <cell r="M110">
            <v>0</v>
          </cell>
          <cell r="N110">
            <v>0</v>
          </cell>
          <cell r="O110">
            <v>0</v>
          </cell>
          <cell r="P110">
            <v>0</v>
          </cell>
          <cell r="Q110">
            <v>0</v>
          </cell>
          <cell r="W110">
            <v>6.5</v>
          </cell>
        </row>
        <row r="111">
          <cell r="B111" t="str">
            <v>Leads</v>
          </cell>
          <cell r="C111">
            <v>0</v>
          </cell>
          <cell r="D111">
            <v>0</v>
          </cell>
          <cell r="E111">
            <v>0</v>
          </cell>
          <cell r="F111">
            <v>0</v>
          </cell>
          <cell r="G111">
            <v>0</v>
          </cell>
          <cell r="H111">
            <v>0</v>
          </cell>
          <cell r="J111">
            <v>0</v>
          </cell>
          <cell r="K111">
            <v>0</v>
          </cell>
          <cell r="L111">
            <v>0</v>
          </cell>
          <cell r="M111">
            <v>0</v>
          </cell>
          <cell r="N111">
            <v>0</v>
          </cell>
          <cell r="O111">
            <v>0</v>
          </cell>
          <cell r="P111">
            <v>0</v>
          </cell>
          <cell r="Q111">
            <v>0</v>
          </cell>
        </row>
        <row r="112">
          <cell r="A112" t="str">
            <v>L07-018</v>
          </cell>
          <cell r="B112" t="str">
            <v>Glasgow University Masterplan</v>
          </cell>
          <cell r="C112">
            <v>0</v>
          </cell>
          <cell r="D112">
            <v>0</v>
          </cell>
          <cell r="E112">
            <v>0</v>
          </cell>
          <cell r="F112">
            <v>0</v>
          </cell>
          <cell r="G112">
            <v>0</v>
          </cell>
          <cell r="H112">
            <v>0</v>
          </cell>
          <cell r="J112">
            <v>0</v>
          </cell>
          <cell r="K112">
            <v>0</v>
          </cell>
          <cell r="L112">
            <v>0</v>
          </cell>
          <cell r="M112">
            <v>0</v>
          </cell>
          <cell r="N112">
            <v>0</v>
          </cell>
          <cell r="O112">
            <v>0</v>
          </cell>
          <cell r="P112">
            <v>0</v>
          </cell>
          <cell r="Q112">
            <v>0</v>
          </cell>
        </row>
        <row r="113">
          <cell r="A113" t="str">
            <v>L07-030</v>
          </cell>
          <cell r="B113" t="str">
            <v>SQ&amp;E Support to Northern Industrial Supplies</v>
          </cell>
          <cell r="C113">
            <v>0</v>
          </cell>
          <cell r="D113">
            <v>0</v>
          </cell>
          <cell r="E113">
            <v>0</v>
          </cell>
          <cell r="F113">
            <v>0</v>
          </cell>
          <cell r="G113">
            <v>0</v>
          </cell>
          <cell r="H113">
            <v>0</v>
          </cell>
          <cell r="J113">
            <v>0</v>
          </cell>
          <cell r="K113">
            <v>0</v>
          </cell>
          <cell r="L113">
            <v>0</v>
          </cell>
          <cell r="M113">
            <v>0</v>
          </cell>
          <cell r="N113">
            <v>0</v>
          </cell>
          <cell r="O113">
            <v>0</v>
          </cell>
          <cell r="P113">
            <v>0</v>
          </cell>
          <cell r="Q113">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http://www.theaa.com/travelwatch/planner_main.jsp" TargetMode="External" /><Relationship Id="rId5" Type="http://schemas.openxmlformats.org/officeDocument/2006/relationships/comments" Target="/xl/comments1.xml" /><Relationship Id="rId4" Type="http://schemas.openxmlformats.org/officeDocument/2006/relationships/vmlDrawing" Target="/xl/drawings/vmlDrawing1.vml" /></Relationships>
</file>

<file path=xl/worksheets/_rels/sheet2.xml.rels><?xml version="1.0" encoding="utf-8" standalone="yes"?><Relationships xmlns="http://schemas.openxmlformats.org/package/2006/relationships"><Relationship Id="rId3" Type="http://schemas.openxmlformats.org/officeDocument/2006/relationships/drawing" Target="/xl/drawings/drawing2.xml" /><Relationship Id="rId2" Type="http://schemas.openxmlformats.org/officeDocument/2006/relationships/printerSettings" Target="../printerSettings/printerSettings2.bin" /><Relationship Id="rId1" Type="http://schemas.openxmlformats.org/officeDocument/2006/relationships/hyperlink" Target="http://www.theaa.com/travelwatch/planner_main.jsp" TargetMode="External" /><Relationship Id="rId5" Type="http://schemas.openxmlformats.org/officeDocument/2006/relationships/comments" Target="/xl/comments2.xml" /><Relationship Id="rId4" Type="http://schemas.openxmlformats.org/officeDocument/2006/relationships/vmlDrawing" Target="/xl/drawings/vmlDrawing2.vml" /></Relationships>
</file>

<file path=xl/worksheets/_rels/sheet3.xml.rels><?xml version="1.0" encoding="utf-8" standalone="yes"?><Relationships xmlns="http://schemas.openxmlformats.org/package/2006/relationships"><Relationship Id="rId2" Type="http://schemas.openxmlformats.org/officeDocument/2006/relationships/drawing" Target="/xl/drawings/drawing3.xml" /><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BM63"/>
  <sheetViews>
    <sheetView view="normal" workbookViewId="0">
      <selection pane="topLeft" activeCell="Z7" sqref="Z7:AO7"/>
    </sheetView>
  </sheetViews>
  <sheetFormatPr defaultRowHeight="12.75"/>
  <cols>
    <col min="1" max="23" width="2.7109375" customWidth="1"/>
    <col min="24" max="25" width="3.27734375" customWidth="1"/>
    <col min="26" max="29" width="3" customWidth="1"/>
    <col min="30" max="41" width="2.7109375" customWidth="1"/>
    <col min="42" max="47" width="9.140625" hidden="1" customWidth="1"/>
    <col min="48" max="48" width="2.7109375" hidden="1" customWidth="1"/>
    <col min="49" max="49" width="17.27734375" hidden="1" customWidth="1"/>
    <col min="50" max="50" width="7.7109375" hidden="1" customWidth="1"/>
    <col min="51" max="51" width="8.84765625" hidden="1" customWidth="1"/>
    <col min="52" max="53" width="8.84765625" customWidth="1"/>
  </cols>
  <sheetData>
    <row r="1" spans="1:46" ht="15.75">
      <c r="A1" s="207" t="s">
        <v>114</v>
      </c>
      <c r="B1" s="155"/>
      <c r="C1" s="155"/>
      <c r="D1" s="155"/>
      <c r="E1" s="155"/>
      <c r="F1" s="155"/>
      <c r="G1" s="155"/>
      <c r="H1" s="155"/>
      <c r="I1" s="155"/>
      <c r="J1" s="155"/>
      <c r="K1" s="155"/>
      <c r="L1" s="155"/>
      <c r="M1" s="155"/>
      <c r="N1" s="155"/>
      <c r="O1" s="155"/>
      <c r="P1" s="155"/>
      <c r="Q1" s="155"/>
      <c r="R1" s="155"/>
      <c r="S1" s="155"/>
      <c r="T1" s="155"/>
      <c r="U1" s="155"/>
      <c r="V1" s="155"/>
      <c r="W1" s="61"/>
      <c r="X1" s="155"/>
      <c r="Y1" s="155"/>
      <c r="Z1" s="61"/>
      <c r="AA1" s="61"/>
      <c r="AB1" s="61"/>
      <c r="AC1" s="61"/>
      <c r="AD1" s="61"/>
      <c r="AE1" s="61"/>
      <c r="AF1" s="61"/>
      <c r="AG1" s="61"/>
      <c r="AH1" s="61"/>
      <c r="AI1" s="61"/>
      <c r="AJ1" s="61"/>
      <c r="AK1" s="61"/>
      <c r="AL1" s="61"/>
      <c r="AM1" s="61"/>
      <c r="AN1" s="61"/>
      <c r="AO1" s="62"/>
      <c r="AQ1" s="21" t="s">
        <v>28</v>
      </c>
      <c r="AR1" s="21"/>
      <c r="AS1" s="21" t="s">
        <v>43</v>
      </c>
      <c r="AT1" s="21" t="s">
        <v>43</v>
      </c>
    </row>
    <row r="2" spans="1:46" ht="15.75">
      <c r="A2" s="208" t="s">
        <v>64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25"/>
      <c r="AQ2" s="126" t="s">
        <v>89</v>
      </c>
      <c r="AR2" s="21"/>
      <c r="AS2" s="21"/>
      <c r="AT2" s="21"/>
    </row>
    <row r="3" spans="1:46" ht="15.75">
      <c r="A3" s="314" t="s">
        <v>75</v>
      </c>
      <c r="B3" s="315"/>
      <c r="C3" s="315"/>
      <c r="D3" s="315"/>
      <c r="E3" s="315"/>
      <c r="F3" s="315"/>
      <c r="G3" s="315"/>
      <c r="H3" s="315"/>
      <c r="I3" s="315"/>
      <c r="J3" s="315"/>
      <c r="K3" s="315"/>
      <c r="L3" s="315"/>
      <c r="M3" s="315"/>
      <c r="N3" s="315"/>
      <c r="O3" s="315"/>
      <c r="P3" s="315"/>
      <c r="Q3" s="315"/>
      <c r="R3" s="315"/>
      <c r="S3" s="315"/>
      <c r="T3" s="316"/>
      <c r="U3" s="316"/>
      <c r="V3" s="316"/>
      <c r="W3" s="316"/>
      <c r="X3" s="316"/>
      <c r="Y3" s="316"/>
      <c r="Z3" s="316"/>
      <c r="AA3" s="316"/>
      <c r="AB3" s="316"/>
      <c r="AC3" s="316"/>
      <c r="AD3" s="316"/>
      <c r="AE3" s="316"/>
      <c r="AF3" s="316"/>
      <c r="AG3" s="316"/>
      <c r="AH3" s="316"/>
      <c r="AI3" s="316"/>
      <c r="AJ3" s="316"/>
      <c r="AK3" s="316"/>
      <c r="AL3" s="316"/>
      <c r="AM3" s="316"/>
      <c r="AN3" s="316"/>
      <c r="AO3" s="317"/>
      <c r="AQ3" s="126" t="s">
        <v>90</v>
      </c>
      <c r="AR3" s="21"/>
      <c r="AS3" s="21"/>
      <c r="AT3" s="21"/>
    </row>
    <row r="4" spans="1:43" ht="27.75" customHeight="1">
      <c r="A4" s="247" t="s">
        <v>82</v>
      </c>
      <c r="B4" s="248"/>
      <c r="C4" s="248"/>
      <c r="D4" s="248"/>
      <c r="E4" s="313"/>
      <c r="F4" s="313"/>
      <c r="G4" s="313"/>
      <c r="H4" s="313"/>
      <c r="I4" s="313"/>
      <c r="J4" s="313"/>
      <c r="K4" s="313"/>
      <c r="L4" s="313"/>
      <c r="M4" s="313"/>
      <c r="N4" s="313"/>
      <c r="O4" s="313"/>
      <c r="P4" s="313"/>
      <c r="Q4" s="313"/>
      <c r="R4" s="313"/>
      <c r="S4" s="313"/>
      <c r="T4" s="203" t="s">
        <v>85</v>
      </c>
      <c r="U4" s="154"/>
      <c r="V4" s="154"/>
      <c r="W4" s="154"/>
      <c r="X4" s="154"/>
      <c r="Y4" s="154"/>
      <c r="Z4" s="154"/>
      <c r="AA4" s="154"/>
      <c r="AB4" s="154"/>
      <c r="AC4" s="154"/>
      <c r="AD4" s="154"/>
      <c r="AE4" s="154"/>
      <c r="AF4" s="154"/>
      <c r="AG4" s="154"/>
      <c r="AH4" s="154"/>
      <c r="AI4" s="154"/>
      <c r="AJ4" s="154"/>
      <c r="AK4" s="154"/>
      <c r="AL4" s="154"/>
      <c r="AM4" s="154"/>
      <c r="AN4" s="154"/>
      <c r="AO4" s="157"/>
      <c r="AQ4" s="126"/>
    </row>
    <row r="5" spans="1:41" ht="8.1" customHeight="1">
      <c r="A5" s="156"/>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7"/>
    </row>
    <row r="6" spans="1:41" ht="8.1" customHeight="1">
      <c r="A6" s="156"/>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7"/>
    </row>
    <row r="7" spans="1:41" ht="21.75" customHeight="1">
      <c r="A7" s="247" t="s">
        <v>83</v>
      </c>
      <c r="B7" s="248"/>
      <c r="C7" s="248"/>
      <c r="D7" s="248"/>
      <c r="E7" s="250"/>
      <c r="F7" s="312"/>
      <c r="G7" s="312"/>
      <c r="H7" s="312"/>
      <c r="I7" s="312"/>
      <c r="J7" s="312"/>
      <c r="K7" s="312"/>
      <c r="L7" s="312"/>
      <c r="M7" s="312"/>
      <c r="N7" s="312"/>
      <c r="O7" s="312"/>
      <c r="P7" s="312"/>
      <c r="Q7" s="312"/>
      <c r="R7" s="312"/>
      <c r="S7" s="312"/>
      <c r="T7" s="154"/>
      <c r="U7" s="246" t="s">
        <v>84</v>
      </c>
      <c r="V7" s="246"/>
      <c r="W7" s="246"/>
      <c r="X7" s="246"/>
      <c r="Y7" s="246"/>
      <c r="Z7" s="298"/>
      <c r="AA7" s="298"/>
      <c r="AB7" s="298"/>
      <c r="AC7" s="298"/>
      <c r="AD7" s="298"/>
      <c r="AE7" s="298"/>
      <c r="AF7" s="298"/>
      <c r="AG7" s="298"/>
      <c r="AH7" s="298"/>
      <c r="AI7" s="298"/>
      <c r="AJ7" s="298"/>
      <c r="AK7" s="298"/>
      <c r="AL7" s="298"/>
      <c r="AM7" s="298"/>
      <c r="AN7" s="298"/>
      <c r="AO7" s="299"/>
    </row>
    <row r="8" spans="1:41" ht="21.75" customHeight="1">
      <c r="A8" s="279"/>
      <c r="B8" s="280"/>
      <c r="C8" s="280"/>
      <c r="D8" s="280"/>
      <c r="E8" s="280"/>
      <c r="F8" s="280"/>
      <c r="G8" s="280"/>
      <c r="H8" s="280"/>
      <c r="I8" s="280"/>
      <c r="J8" s="280"/>
      <c r="K8" s="280"/>
      <c r="L8" s="280"/>
      <c r="M8" s="280"/>
      <c r="N8" s="280"/>
      <c r="O8" s="280"/>
      <c r="P8" s="280"/>
      <c r="Q8" s="280"/>
      <c r="R8" s="280"/>
      <c r="S8" s="280"/>
      <c r="T8" s="63"/>
      <c r="U8" s="296" t="s">
        <v>86</v>
      </c>
      <c r="V8" s="296"/>
      <c r="W8" s="296"/>
      <c r="X8" s="296"/>
      <c r="Y8" s="297"/>
      <c r="Z8" s="298"/>
      <c r="AA8" s="298"/>
      <c r="AB8" s="298"/>
      <c r="AC8" s="298"/>
      <c r="AD8" s="298"/>
      <c r="AE8" s="298"/>
      <c r="AF8" s="298"/>
      <c r="AG8" s="298"/>
      <c r="AH8" s="298"/>
      <c r="AI8" s="298"/>
      <c r="AJ8" s="298"/>
      <c r="AK8" s="298"/>
      <c r="AL8" s="298"/>
      <c r="AM8" s="298"/>
      <c r="AN8" s="298"/>
      <c r="AO8" s="299"/>
    </row>
    <row r="9" spans="1:65" ht="21.75" customHeight="1">
      <c r="A9" s="279"/>
      <c r="B9" s="280"/>
      <c r="C9" s="280"/>
      <c r="D9" s="280"/>
      <c r="E9" s="280"/>
      <c r="F9" s="280"/>
      <c r="G9" s="280"/>
      <c r="H9" s="280"/>
      <c r="I9" s="280"/>
      <c r="J9" s="280"/>
      <c r="K9" s="280"/>
      <c r="L9" s="280"/>
      <c r="M9" s="280"/>
      <c r="N9" s="280"/>
      <c r="O9" s="280"/>
      <c r="P9" s="280"/>
      <c r="Q9" s="280"/>
      <c r="R9" s="280"/>
      <c r="S9" s="280"/>
      <c r="T9" s="154"/>
      <c r="U9" s="311" t="s">
        <v>87</v>
      </c>
      <c r="V9" s="311"/>
      <c r="W9" s="311"/>
      <c r="X9" s="311"/>
      <c r="Y9" s="311"/>
      <c r="Z9" s="311"/>
      <c r="AA9" s="311"/>
      <c r="AB9" s="311"/>
      <c r="AC9" s="281"/>
      <c r="AD9" s="281"/>
      <c r="AE9" s="281"/>
      <c r="AF9" s="281"/>
      <c r="AG9" s="281"/>
      <c r="AH9" s="120"/>
      <c r="AI9" s="121" t="s">
        <v>12</v>
      </c>
      <c r="AJ9" s="120"/>
      <c r="AK9" s="281"/>
      <c r="AL9" s="281"/>
      <c r="AM9" s="281"/>
      <c r="AN9" s="281"/>
      <c r="AO9" s="282"/>
      <c r="AR9" s="150"/>
      <c r="AS9" s="147"/>
      <c r="AT9" s="147"/>
      <c r="AU9" s="147"/>
      <c r="AV9" s="147"/>
      <c r="AW9" s="147"/>
      <c r="AX9" s="147"/>
      <c r="AY9" s="147"/>
      <c r="AZ9" s="147"/>
      <c r="BA9" s="147"/>
      <c r="BB9" s="147"/>
      <c r="BC9" s="147"/>
      <c r="BD9" s="147"/>
      <c r="BE9" s="147"/>
      <c r="BF9" s="147"/>
      <c r="BG9" s="147"/>
      <c r="BH9" s="147"/>
      <c r="BI9" s="147"/>
      <c r="BJ9" s="147"/>
      <c r="BK9" s="147"/>
      <c r="BL9" s="147"/>
      <c r="BM9" s="147"/>
    </row>
    <row r="10" spans="1:45">
      <c r="A10" s="305"/>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7"/>
      <c r="AR10" s="129"/>
      <c r="AS10" s="129"/>
    </row>
    <row r="11" spans="1:45" s="51" customFormat="1" ht="18" customHeight="1">
      <c r="A11" s="302" t="s">
        <v>29</v>
      </c>
      <c r="B11" s="303"/>
      <c r="C11" s="303"/>
      <c r="D11" s="303"/>
      <c r="E11" s="303"/>
      <c r="F11" s="303"/>
      <c r="G11" s="303"/>
      <c r="H11" s="303"/>
      <c r="I11" s="303"/>
      <c r="J11" s="303"/>
      <c r="K11" s="303"/>
      <c r="L11" s="303"/>
      <c r="M11" s="303"/>
      <c r="N11" s="303"/>
      <c r="O11" s="303"/>
      <c r="P11" s="303"/>
      <c r="Q11" s="303"/>
      <c r="R11" s="304"/>
      <c r="S11" s="308" t="s">
        <v>27</v>
      </c>
      <c r="T11" s="309"/>
      <c r="U11" s="309"/>
      <c r="V11" s="309"/>
      <c r="W11" s="309"/>
      <c r="X11" s="309"/>
      <c r="Y11" s="310"/>
      <c r="Z11" s="300" t="s">
        <v>28</v>
      </c>
      <c r="AA11" s="301"/>
      <c r="AB11" s="301"/>
      <c r="AC11" s="301"/>
      <c r="AD11" s="301"/>
      <c r="AE11" s="301"/>
      <c r="AF11" s="301"/>
      <c r="AG11" s="301"/>
      <c r="AH11" s="301"/>
      <c r="AI11" s="301"/>
      <c r="AJ11" s="301"/>
      <c r="AK11" s="301"/>
      <c r="AL11" s="7"/>
      <c r="AM11" s="7"/>
      <c r="AN11" s="7"/>
      <c r="AO11" s="8"/>
      <c r="AR11" s="55"/>
      <c r="AS11" s="55"/>
    </row>
    <row r="12" spans="1:45" s="51" customFormat="1" ht="18" customHeight="1">
      <c r="A12" s="289" t="s">
        <v>9</v>
      </c>
      <c r="B12" s="290"/>
      <c r="C12" s="286"/>
      <c r="D12" s="287"/>
      <c r="E12" s="287"/>
      <c r="F12" s="287"/>
      <c r="G12" s="287"/>
      <c r="H12" s="287"/>
      <c r="I12" s="287"/>
      <c r="J12" s="287"/>
      <c r="K12" s="288"/>
      <c r="L12" s="289" t="s">
        <v>30</v>
      </c>
      <c r="M12" s="290"/>
      <c r="N12" s="286"/>
      <c r="O12" s="287"/>
      <c r="P12" s="287"/>
      <c r="Q12" s="287"/>
      <c r="R12" s="287"/>
      <c r="S12" s="287"/>
      <c r="T12" s="287"/>
      <c r="U12" s="287"/>
      <c r="V12" s="287"/>
      <c r="W12" s="288"/>
      <c r="X12" s="289" t="s">
        <v>10</v>
      </c>
      <c r="Y12" s="291"/>
      <c r="Z12" s="291"/>
      <c r="AA12" s="292"/>
      <c r="AB12" s="212"/>
      <c r="AC12" s="213"/>
      <c r="AD12" s="213"/>
      <c r="AE12" s="213"/>
      <c r="AF12" s="213"/>
      <c r="AG12" s="214"/>
      <c r="AH12" s="215" t="s">
        <v>24</v>
      </c>
      <c r="AI12" s="216"/>
      <c r="AJ12" s="216"/>
      <c r="AK12" s="217"/>
      <c r="AL12" s="218" t="s">
        <v>43</v>
      </c>
      <c r="AM12" s="219"/>
      <c r="AN12" s="219"/>
      <c r="AO12" s="220"/>
      <c r="AQ12" s="52"/>
      <c r="AR12" s="151"/>
      <c r="AS12" s="55"/>
    </row>
    <row r="13" spans="1:45" s="54" customFormat="1" ht="18" customHeight="1">
      <c r="A13" s="95"/>
      <c r="B13" s="165"/>
      <c r="C13" s="165"/>
      <c r="D13" s="165"/>
      <c r="E13" s="165"/>
      <c r="F13" s="165"/>
      <c r="G13" s="165"/>
      <c r="H13" s="165"/>
      <c r="I13" s="165"/>
      <c r="J13" s="165"/>
      <c r="K13" s="165"/>
      <c r="L13" s="165"/>
      <c r="M13" s="165"/>
      <c r="N13" s="113"/>
      <c r="O13" s="165"/>
      <c r="P13" s="165"/>
      <c r="Q13" s="165"/>
      <c r="R13" s="165"/>
      <c r="S13" s="165"/>
      <c r="T13" s="165"/>
      <c r="U13" s="165"/>
      <c r="V13" s="165"/>
      <c r="W13" s="165"/>
      <c r="X13" s="165"/>
      <c r="Y13" s="165"/>
      <c r="Z13" s="96"/>
      <c r="AA13" s="96"/>
      <c r="AB13" s="96"/>
      <c r="AC13" s="96"/>
      <c r="AD13" s="96"/>
      <c r="AE13" s="96"/>
      <c r="AF13" s="96"/>
      <c r="AG13" s="97"/>
      <c r="AH13" s="277" t="s">
        <v>8</v>
      </c>
      <c r="AI13" s="277"/>
      <c r="AJ13" s="277"/>
      <c r="AK13" s="277"/>
      <c r="AL13" s="277"/>
      <c r="AM13" s="277"/>
      <c r="AN13" s="277"/>
      <c r="AO13" s="278"/>
      <c r="AP13" s="53"/>
      <c r="AQ13" s="53"/>
      <c r="AR13" s="53"/>
      <c r="AS13" s="53"/>
    </row>
    <row r="14" spans="1:51" s="54" customFormat="1" ht="21" customHeight="1">
      <c r="A14" s="209" t="s">
        <v>0</v>
      </c>
      <c r="B14" s="210"/>
      <c r="C14" s="210"/>
      <c r="D14" s="211"/>
      <c r="E14" s="209" t="s">
        <v>7</v>
      </c>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1"/>
      <c r="AD14" s="199" t="s">
        <v>40</v>
      </c>
      <c r="AE14" s="200"/>
      <c r="AF14" s="200"/>
      <c r="AG14" s="201"/>
      <c r="AH14" s="293" t="s">
        <v>39</v>
      </c>
      <c r="AI14" s="294"/>
      <c r="AJ14" s="294"/>
      <c r="AK14" s="295"/>
      <c r="AL14" s="293" t="s">
        <v>42</v>
      </c>
      <c r="AM14" s="294"/>
      <c r="AN14" s="294"/>
      <c r="AO14" s="295"/>
      <c r="AR14" s="53"/>
      <c r="AS14" s="53"/>
      <c r="AY14" s="54"/>
    </row>
    <row r="15" spans="1:51" s="51" customFormat="1" ht="18" customHeight="1">
      <c r="A15" s="198"/>
      <c r="B15" s="198"/>
      <c r="C15" s="198"/>
      <c r="D15" s="198"/>
      <c r="E15" s="189"/>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1"/>
      <c r="AD15" s="186">
        <v>0</v>
      </c>
      <c r="AE15" s="187"/>
      <c r="AF15" s="187"/>
      <c r="AG15" s="188"/>
      <c r="AH15" s="275">
        <f>VLOOKUP(AP15,$AW$15:$AX$17,2,FALSE)</f>
        <v>45</v>
      </c>
      <c r="AI15" s="276" t="e">
        <f>VLOOKUP(AE15,$AW$15:$AX$17,2,FALSE)</f>
        <v>#N/A</v>
      </c>
      <c r="AJ15" s="276" t="e">
        <f>VLOOKUP(AF15,$AW$15:$AX$17,2,FALSE)</f>
        <v>#N/A</v>
      </c>
      <c r="AK15" s="60" t="s">
        <v>38</v>
      </c>
      <c r="AL15" s="221">
        <f>+$AD15*AH15/100</f>
        <v>0</v>
      </c>
      <c r="AM15" s="222"/>
      <c r="AN15" s="222"/>
      <c r="AO15" s="223"/>
      <c r="AP15" s="55" t="str">
        <f>CONCATENATE($Z$11,$AB$12,$AL$12)</f>
        <v>Personal Vehiclen/a</v>
      </c>
      <c r="AQ15" s="149"/>
      <c r="AR15" s="152"/>
      <c r="AS15" s="55"/>
      <c r="AT15" s="51">
        <f>VLOOKUP(AP15,$AW$15:$AX$17,2,FALSE)</f>
        <v>45</v>
      </c>
      <c r="AW15" s="183" t="s">
        <v>118</v>
      </c>
      <c r="AX15" s="51">
        <v>45</v>
      </c>
      <c r="AY15" s="54"/>
    </row>
    <row r="16" spans="1:51" s="51" customFormat="1" ht="18" customHeight="1">
      <c r="A16" s="198"/>
      <c r="B16" s="198"/>
      <c r="C16" s="198"/>
      <c r="D16" s="198"/>
      <c r="E16" s="189"/>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1"/>
      <c r="AD16" s="186">
        <v>0</v>
      </c>
      <c r="AE16" s="187"/>
      <c r="AF16" s="187"/>
      <c r="AG16" s="188"/>
      <c r="AH16" s="275">
        <f>VLOOKUP(AP16,$AW$15:$AX$17,2,FALSE)</f>
        <v>45</v>
      </c>
      <c r="AI16" s="276" t="e">
        <f>VLOOKUP(AE16,$AW$15:$AX$17,2,FALSE)</f>
        <v>#N/A</v>
      </c>
      <c r="AJ16" s="276" t="e">
        <f>VLOOKUP(AF16,$AW$15:$AX$17,2,FALSE)</f>
        <v>#N/A</v>
      </c>
      <c r="AK16" s="60" t="s">
        <v>38</v>
      </c>
      <c r="AL16" s="221">
        <f>+$AD16*AH16/100</f>
        <v>0</v>
      </c>
      <c r="AM16" s="222"/>
      <c r="AN16" s="222"/>
      <c r="AO16" s="223"/>
      <c r="AP16" s="55" t="str">
        <f>CONCATENATE($Z$11,$AB$12,$AL$12)</f>
        <v>Personal Vehiclen/a</v>
      </c>
      <c r="AQ16" s="149"/>
      <c r="AR16" s="152"/>
      <c r="AS16" s="55"/>
      <c r="AT16" s="51">
        <f>VLOOKUP(AP16,$AW$15:$AX$26,2,FALSE)</f>
        <v>45</v>
      </c>
      <c r="AW16" s="126" t="s">
        <v>117</v>
      </c>
      <c r="AX16" s="51">
        <v>24</v>
      </c>
      <c r="AY16" s="54"/>
    </row>
    <row r="17" spans="1:51" s="51" customFormat="1" ht="18" customHeight="1">
      <c r="A17" s="198"/>
      <c r="B17" s="198"/>
      <c r="C17" s="198"/>
      <c r="D17" s="198"/>
      <c r="E17" s="189"/>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1"/>
      <c r="AD17" s="186">
        <v>0</v>
      </c>
      <c r="AE17" s="187"/>
      <c r="AF17" s="187"/>
      <c r="AG17" s="188"/>
      <c r="AH17" s="275">
        <f>VLOOKUP(AP17,$AW$15:$AX$17,2,FALSE)</f>
        <v>45</v>
      </c>
      <c r="AI17" s="276" t="e">
        <f>VLOOKUP(AE17,$AW$15:$AX$17,2,FALSE)</f>
        <v>#N/A</v>
      </c>
      <c r="AJ17" s="276" t="e">
        <f>VLOOKUP(AF17,$AW$15:$AX$17,2,FALSE)</f>
        <v>#N/A</v>
      </c>
      <c r="AK17" s="60" t="s">
        <v>38</v>
      </c>
      <c r="AL17" s="221">
        <f>+$AD17*AH17/100</f>
        <v>0</v>
      </c>
      <c r="AM17" s="222"/>
      <c r="AN17" s="222"/>
      <c r="AO17" s="223"/>
      <c r="AP17" s="55" t="str">
        <f>CONCATENATE($Z$11,$AB$12,$AL$12)</f>
        <v>Personal Vehiclen/a</v>
      </c>
      <c r="AQ17" s="149"/>
      <c r="AR17" s="152"/>
      <c r="AS17" s="55"/>
      <c r="AT17" s="51">
        <f>VLOOKUP(AP17,$AW$15:$AX$26,2,FALSE)</f>
        <v>45</v>
      </c>
      <c r="AW17" s="183" t="s">
        <v>119</v>
      </c>
      <c r="AX17" s="51">
        <v>20</v>
      </c>
      <c r="AY17" s="54"/>
    </row>
    <row r="18" spans="1:51" s="51" customFormat="1" ht="18" customHeight="1">
      <c r="A18" s="198"/>
      <c r="B18" s="198"/>
      <c r="C18" s="198"/>
      <c r="D18" s="198"/>
      <c r="E18" s="189"/>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1"/>
      <c r="AD18" s="186">
        <v>0</v>
      </c>
      <c r="AE18" s="187"/>
      <c r="AF18" s="187"/>
      <c r="AG18" s="188"/>
      <c r="AH18" s="275">
        <f>VLOOKUP(AP18,$AW$15:$AX$17,2,FALSE)</f>
        <v>45</v>
      </c>
      <c r="AI18" s="276" t="e">
        <f>VLOOKUP(AE18,$AW$15:$AX$17,2,FALSE)</f>
        <v>#N/A</v>
      </c>
      <c r="AJ18" s="276" t="e">
        <f>VLOOKUP(AF18,$AW$15:$AX$17,2,FALSE)</f>
        <v>#N/A</v>
      </c>
      <c r="AK18" s="60" t="s">
        <v>38</v>
      </c>
      <c r="AL18" s="221">
        <f>+$AD18*AH18/100</f>
        <v>0</v>
      </c>
      <c r="AM18" s="222"/>
      <c r="AN18" s="222"/>
      <c r="AO18" s="223"/>
      <c r="AP18" s="55" t="str">
        <f>CONCATENATE($Z$11,$AB$12,$AL$12)</f>
        <v>Personal Vehiclen/a</v>
      </c>
      <c r="AQ18" s="149"/>
      <c r="AR18" s="152"/>
      <c r="AS18" s="55"/>
      <c r="AT18" s="51">
        <f>VLOOKUP(AP18,$AW$15:$AX$26,2,FALSE)</f>
        <v>45</v>
      </c>
      <c r="AY18" s="54"/>
    </row>
    <row r="19" spans="1:51" s="51" customFormat="1" ht="18" customHeight="1">
      <c r="A19" s="198"/>
      <c r="B19" s="198"/>
      <c r="C19" s="198"/>
      <c r="D19" s="198"/>
      <c r="E19" s="189"/>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1"/>
      <c r="AD19" s="186">
        <v>0</v>
      </c>
      <c r="AE19" s="187"/>
      <c r="AF19" s="187"/>
      <c r="AG19" s="188"/>
      <c r="AH19" s="275">
        <f>VLOOKUP(AP19,$AW$15:$AX$17,2,FALSE)</f>
        <v>45</v>
      </c>
      <c r="AI19" s="276" t="e">
        <f>VLOOKUP(AE19,$AW$15:$AX$17,2,FALSE)</f>
        <v>#N/A</v>
      </c>
      <c r="AJ19" s="276" t="e">
        <f>VLOOKUP(AF19,$AW$15:$AX$17,2,FALSE)</f>
        <v>#N/A</v>
      </c>
      <c r="AK19" s="60" t="s">
        <v>38</v>
      </c>
      <c r="AL19" s="221">
        <f>+$AD19*AH19/100</f>
        <v>0</v>
      </c>
      <c r="AM19" s="222"/>
      <c r="AN19" s="222"/>
      <c r="AO19" s="223"/>
      <c r="AP19" s="55" t="str">
        <f>CONCATENATE($Z$11,$AB$12,$AL$12)</f>
        <v>Personal Vehiclen/a</v>
      </c>
      <c r="AQ19" s="149"/>
      <c r="AR19" s="152"/>
      <c r="AS19" s="55"/>
      <c r="AT19" s="51">
        <f>VLOOKUP(AP19,$AW$15:$AX$26,2,FALSE)</f>
        <v>45</v>
      </c>
      <c r="AY19" s="54"/>
    </row>
    <row r="20" spans="1:51" s="51" customFormat="1" ht="18" customHeight="1">
      <c r="A20" s="198"/>
      <c r="B20" s="198"/>
      <c r="C20" s="198"/>
      <c r="D20" s="198"/>
      <c r="E20" s="189"/>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1"/>
      <c r="AD20" s="186">
        <v>0</v>
      </c>
      <c r="AE20" s="187"/>
      <c r="AF20" s="187"/>
      <c r="AG20" s="188"/>
      <c r="AH20" s="275">
        <f>VLOOKUP(AP20,$AW$15:$AX$17,2,FALSE)</f>
        <v>45</v>
      </c>
      <c r="AI20" s="276" t="e">
        <f>VLOOKUP(AE20,$AW$15:$AX$17,2,FALSE)</f>
        <v>#N/A</v>
      </c>
      <c r="AJ20" s="276" t="e">
        <f>VLOOKUP(AF20,$AW$15:$AX$17,2,FALSE)</f>
        <v>#N/A</v>
      </c>
      <c r="AK20" s="60" t="s">
        <v>38</v>
      </c>
      <c r="AL20" s="221">
        <f>+$AD20*AH20/100</f>
        <v>0</v>
      </c>
      <c r="AM20" s="222"/>
      <c r="AN20" s="222"/>
      <c r="AO20" s="223"/>
      <c r="AP20" s="55" t="str">
        <f>CONCATENATE($Z$11,$AB$12,$AL$12)</f>
        <v>Personal Vehiclen/a</v>
      </c>
      <c r="AQ20" s="149"/>
      <c r="AR20" s="152"/>
      <c r="AS20" s="55"/>
      <c r="AT20" s="51">
        <f>VLOOKUP(AP20,$AW$15:$AX$26,2,FALSE)</f>
        <v>45</v>
      </c>
      <c r="AY20" s="54"/>
    </row>
    <row r="21" spans="1:51" s="51" customFormat="1" ht="18" customHeight="1">
      <c r="A21" s="192"/>
      <c r="B21" s="193"/>
      <c r="C21" s="193"/>
      <c r="D21" s="194"/>
      <c r="E21" s="189"/>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1"/>
      <c r="AD21" s="186">
        <v>0</v>
      </c>
      <c r="AE21" s="187"/>
      <c r="AF21" s="187"/>
      <c r="AG21" s="188"/>
      <c r="AH21" s="275">
        <f>VLOOKUP(AP21,$AW$15:$AX$17,2,FALSE)</f>
        <v>45</v>
      </c>
      <c r="AI21" s="276" t="e">
        <f>VLOOKUP(AE21,$AW$15:$AX$17,2,FALSE)</f>
        <v>#N/A</v>
      </c>
      <c r="AJ21" s="276" t="e">
        <f>VLOOKUP(AF21,$AW$15:$AX$17,2,FALSE)</f>
        <v>#N/A</v>
      </c>
      <c r="AK21" s="60" t="s">
        <v>38</v>
      </c>
      <c r="AL21" s="221">
        <f>+$AD21*AH21/100</f>
        <v>0</v>
      </c>
      <c r="AM21" s="222"/>
      <c r="AN21" s="222"/>
      <c r="AO21" s="223"/>
      <c r="AP21" s="55" t="str">
        <f>CONCATENATE($Z$11,$AB$12,$AL$12)</f>
        <v>Personal Vehiclen/a</v>
      </c>
      <c r="AQ21" s="149"/>
      <c r="AR21" s="152"/>
      <c r="AS21" s="55"/>
      <c r="AT21" s="51">
        <f>VLOOKUP(AP21,$AW$15:$AX$26,2,FALSE)</f>
        <v>45</v>
      </c>
      <c r="AU21" s="58"/>
      <c r="AV21" s="58"/>
      <c r="AW21" s="182"/>
      <c r="AX21" s="58"/>
      <c r="AY21" s="54"/>
    </row>
    <row r="22" spans="1:51" s="51" customFormat="1" ht="18" customHeight="1">
      <c r="A22" s="198"/>
      <c r="B22" s="198"/>
      <c r="C22" s="198"/>
      <c r="D22" s="198"/>
      <c r="E22" s="189"/>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1"/>
      <c r="AD22" s="186">
        <v>0</v>
      </c>
      <c r="AE22" s="187"/>
      <c r="AF22" s="187"/>
      <c r="AG22" s="188"/>
      <c r="AH22" s="275">
        <f>VLOOKUP(AP22,$AW$15:$AX$17,2,FALSE)</f>
        <v>45</v>
      </c>
      <c r="AI22" s="276" t="e">
        <f>VLOOKUP(AE22,$AW$15:$AX$17,2,FALSE)</f>
        <v>#N/A</v>
      </c>
      <c r="AJ22" s="276" t="e">
        <f>VLOOKUP(AF22,$AW$15:$AX$17,2,FALSE)</f>
        <v>#N/A</v>
      </c>
      <c r="AK22" s="60" t="s">
        <v>38</v>
      </c>
      <c r="AL22" s="221">
        <f>+$AD22*AH22/100</f>
        <v>0</v>
      </c>
      <c r="AM22" s="222"/>
      <c r="AN22" s="222"/>
      <c r="AO22" s="223"/>
      <c r="AP22" s="55" t="str">
        <f>CONCATENATE($Z$11,$AB$12,$AL$12)</f>
        <v>Personal Vehiclen/a</v>
      </c>
      <c r="AQ22" s="149"/>
      <c r="AR22" s="152"/>
      <c r="AS22" s="55"/>
      <c r="AT22" s="51">
        <f>VLOOKUP(AP22,$AW$15:$AX$26,2,FALSE)</f>
        <v>45</v>
      </c>
      <c r="AU22" s="58"/>
      <c r="AV22" s="58"/>
      <c r="AW22" s="182"/>
      <c r="AX22" s="58"/>
      <c r="AY22" s="54"/>
    </row>
    <row r="23" spans="1:51" s="51" customFormat="1" ht="18" customHeight="1" thickBot="1">
      <c r="A23" s="198"/>
      <c r="B23" s="198"/>
      <c r="C23" s="198"/>
      <c r="D23" s="198"/>
      <c r="E23" s="189"/>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1"/>
      <c r="AD23" s="186">
        <v>0</v>
      </c>
      <c r="AE23" s="187"/>
      <c r="AF23" s="187"/>
      <c r="AG23" s="188"/>
      <c r="AH23" s="275">
        <f>VLOOKUP(AP23,$AW$15:$AX$17,2,FALSE)</f>
        <v>45</v>
      </c>
      <c r="AI23" s="276" t="e">
        <f>VLOOKUP(AE23,$AW$15:$AX$17,2,FALSE)</f>
        <v>#N/A</v>
      </c>
      <c r="AJ23" s="276" t="e">
        <f>VLOOKUP(AF23,$AW$15:$AX$17,2,FALSE)</f>
        <v>#N/A</v>
      </c>
      <c r="AK23" s="60" t="s">
        <v>38</v>
      </c>
      <c r="AL23" s="221">
        <f>+$AD23*AH23/100</f>
        <v>0</v>
      </c>
      <c r="AM23" s="222"/>
      <c r="AN23" s="222"/>
      <c r="AO23" s="223"/>
      <c r="AP23" s="55" t="str">
        <f>CONCATENATE($Z$11,$AB$12,$AL$12)</f>
        <v>Personal Vehiclen/a</v>
      </c>
      <c r="AQ23" s="149"/>
      <c r="AR23" s="152"/>
      <c r="AS23" s="55"/>
      <c r="AT23" s="51">
        <f>VLOOKUP(AP23,$AW$15:$AX$26,2,FALSE)</f>
        <v>45</v>
      </c>
      <c r="AY23" s="54"/>
    </row>
    <row r="24" spans="1:50" s="58" customFormat="1" ht="18" customHeight="1" thickBot="1">
      <c r="A24" s="167"/>
      <c r="B24" s="168"/>
      <c r="C24" s="168"/>
      <c r="D24" s="168"/>
      <c r="E24" s="169" t="s">
        <v>41</v>
      </c>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70"/>
      <c r="AL24" s="283">
        <f>SUM(AL15:AO23)</f>
        <v>0</v>
      </c>
      <c r="AM24" s="284"/>
      <c r="AN24" s="284"/>
      <c r="AO24" s="285"/>
      <c r="AP24" s="57"/>
      <c r="AQ24" s="57"/>
      <c r="AR24" s="57"/>
      <c r="AT24" s="54"/>
      <c r="AU24" s="54"/>
      <c r="AV24" s="54"/>
      <c r="AW24" s="55"/>
      <c r="AX24" s="54"/>
    </row>
    <row r="25" spans="1:50" s="58" customFormat="1" ht="12" customHeight="1">
      <c r="A25" s="167"/>
      <c r="B25" s="168"/>
      <c r="C25" s="168"/>
      <c r="D25" s="168"/>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12"/>
      <c r="AM25" s="13"/>
      <c r="AN25" s="13"/>
      <c r="AO25" s="14"/>
      <c r="AT25" s="54"/>
      <c r="AU25" s="54"/>
      <c r="AV25" s="54"/>
      <c r="AW25" s="126"/>
      <c r="AX25" s="54"/>
    </row>
    <row r="26" spans="1:51" s="51" customFormat="1" ht="18" customHeight="1">
      <c r="A26" s="15" t="s">
        <v>15</v>
      </c>
      <c r="B26" s="16"/>
      <c r="C26" s="6"/>
      <c r="D26" s="6"/>
      <c r="E26" s="6"/>
      <c r="F26" s="6"/>
      <c r="G26" s="17"/>
      <c r="H26" s="6"/>
      <c r="I26" s="6"/>
      <c r="J26" s="17" t="s">
        <v>14</v>
      </c>
      <c r="K26" s="6"/>
      <c r="L26" s="6"/>
      <c r="M26" s="6"/>
      <c r="N26" s="6"/>
      <c r="O26" s="6"/>
      <c r="P26" s="6"/>
      <c r="Q26" s="6"/>
      <c r="R26" s="6"/>
      <c r="S26" s="6"/>
      <c r="T26" s="6"/>
      <c r="U26" s="6"/>
      <c r="V26" s="6"/>
      <c r="W26" s="6"/>
      <c r="X26" s="168"/>
      <c r="Y26" s="168"/>
      <c r="Z26" s="168"/>
      <c r="AA26" s="168"/>
      <c r="AB26" s="168"/>
      <c r="AC26" s="168"/>
      <c r="AD26" s="18"/>
      <c r="AE26" s="9"/>
      <c r="AF26" s="9"/>
      <c r="AG26" s="9"/>
      <c r="AH26" s="114"/>
      <c r="AI26" s="114"/>
      <c r="AJ26" s="114"/>
      <c r="AK26" s="114"/>
      <c r="AL26" s="7"/>
      <c r="AM26" s="7"/>
      <c r="AN26" s="7"/>
      <c r="AO26" s="8"/>
      <c r="AT26" s="52"/>
      <c r="AU26" s="52"/>
      <c r="AV26" s="52"/>
      <c r="AW26" s="52"/>
      <c r="AX26" s="52"/>
      <c r="AY26" s="54"/>
    </row>
    <row r="27" spans="1:51" s="54" customFormat="1" ht="21" customHeight="1">
      <c r="A27" s="318" t="s">
        <v>0</v>
      </c>
      <c r="B27" s="319"/>
      <c r="C27" s="319"/>
      <c r="D27" s="320"/>
      <c r="E27" s="327" t="s">
        <v>44</v>
      </c>
      <c r="F27" s="327"/>
      <c r="G27" s="327"/>
      <c r="H27" s="327"/>
      <c r="I27" s="327"/>
      <c r="J27" s="327"/>
      <c r="K27" s="321" t="s">
        <v>13</v>
      </c>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318" t="s">
        <v>77</v>
      </c>
      <c r="AM27" s="319"/>
      <c r="AN27" s="319"/>
      <c r="AO27" s="320"/>
      <c r="AW27" s="55"/>
      <c r="AX27" s="51"/>
      <c r="AY27" s="54"/>
    </row>
    <row r="28" spans="1:51" s="54" customFormat="1" ht="9" customHeight="1">
      <c r="A28" s="209"/>
      <c r="B28" s="210"/>
      <c r="C28" s="210"/>
      <c r="D28" s="211"/>
      <c r="E28" s="327"/>
      <c r="F28" s="327"/>
      <c r="G28" s="327"/>
      <c r="H28" s="327"/>
      <c r="I28" s="327"/>
      <c r="J28" s="327"/>
      <c r="K28" s="324"/>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6"/>
      <c r="AL28" s="209" t="s">
        <v>5</v>
      </c>
      <c r="AM28" s="210"/>
      <c r="AN28" s="210"/>
      <c r="AO28" s="211"/>
      <c r="AW28" s="55"/>
      <c r="AX28" s="51"/>
      <c r="AY28" s="58"/>
    </row>
    <row r="29" spans="1:51" s="52" customFormat="1" ht="23.45" customHeight="1">
      <c r="A29" s="192"/>
      <c r="B29" s="193"/>
      <c r="C29" s="193"/>
      <c r="D29" s="194"/>
      <c r="E29" s="195"/>
      <c r="F29" s="196"/>
      <c r="G29" s="196"/>
      <c r="H29" s="196"/>
      <c r="I29" s="196"/>
      <c r="J29" s="197"/>
      <c r="K29" s="270"/>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2"/>
      <c r="AL29" s="232"/>
      <c r="AM29" s="233"/>
      <c r="AN29" s="233"/>
      <c r="AO29" s="234"/>
      <c r="AQ29" s="52" t="s">
        <v>91</v>
      </c>
      <c r="AW29" s="51"/>
      <c r="AX29" s="51"/>
      <c r="AY29" s="58"/>
    </row>
    <row r="30" spans="1:51" s="51" customFormat="1" ht="23.45" customHeight="1">
      <c r="A30" s="192"/>
      <c r="B30" s="193"/>
      <c r="C30" s="193"/>
      <c r="D30" s="194"/>
      <c r="E30" s="195"/>
      <c r="F30" s="196"/>
      <c r="G30" s="196"/>
      <c r="H30" s="196"/>
      <c r="I30" s="196"/>
      <c r="J30" s="197"/>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2"/>
      <c r="AL30" s="232"/>
      <c r="AM30" s="233"/>
      <c r="AN30" s="233"/>
      <c r="AO30" s="234"/>
      <c r="AQ30" s="51" t="s">
        <v>52</v>
      </c>
      <c r="AY30" s="58"/>
    </row>
    <row r="31" spans="1:43" s="51" customFormat="1" ht="22.15" customHeight="1">
      <c r="A31" s="192"/>
      <c r="B31" s="193"/>
      <c r="C31" s="193"/>
      <c r="D31" s="194"/>
      <c r="E31" s="195"/>
      <c r="F31" s="196"/>
      <c r="G31" s="196"/>
      <c r="H31" s="196"/>
      <c r="I31" s="196"/>
      <c r="J31" s="197"/>
      <c r="K31" s="270"/>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2"/>
      <c r="AL31" s="232"/>
      <c r="AM31" s="233"/>
      <c r="AN31" s="233"/>
      <c r="AO31" s="234"/>
      <c r="AQ31" s="51" t="s">
        <v>55</v>
      </c>
    </row>
    <row r="32" spans="1:43" s="51" customFormat="1" ht="22.15" customHeight="1">
      <c r="A32" s="192"/>
      <c r="B32" s="193"/>
      <c r="C32" s="193"/>
      <c r="D32" s="194"/>
      <c r="E32" s="195"/>
      <c r="F32" s="196"/>
      <c r="G32" s="196"/>
      <c r="H32" s="196"/>
      <c r="I32" s="196"/>
      <c r="J32" s="197"/>
      <c r="K32" s="270"/>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2"/>
      <c r="AL32" s="232"/>
      <c r="AM32" s="233"/>
      <c r="AN32" s="233"/>
      <c r="AO32" s="234"/>
      <c r="AQ32" s="51" t="s">
        <v>56</v>
      </c>
    </row>
    <row r="33" spans="1:50" s="51" customFormat="1" ht="22.15" customHeight="1">
      <c r="A33" s="192"/>
      <c r="B33" s="193"/>
      <c r="C33" s="193"/>
      <c r="D33" s="194"/>
      <c r="E33" s="195"/>
      <c r="F33" s="196"/>
      <c r="G33" s="196"/>
      <c r="H33" s="196"/>
      <c r="I33" s="196"/>
      <c r="J33" s="197"/>
      <c r="K33" s="270"/>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2"/>
      <c r="AL33" s="232"/>
      <c r="AM33" s="233"/>
      <c r="AN33" s="233"/>
      <c r="AO33" s="234"/>
      <c r="AQ33" s="51" t="s">
        <v>92</v>
      </c>
      <c r="AW33" s="182"/>
      <c r="AX33" s="58"/>
    </row>
    <row r="34" spans="1:50" s="51" customFormat="1" ht="23.45" customHeight="1">
      <c r="A34" s="192"/>
      <c r="B34" s="193"/>
      <c r="C34" s="193"/>
      <c r="D34" s="194"/>
      <c r="E34" s="195"/>
      <c r="F34" s="196"/>
      <c r="G34" s="196"/>
      <c r="H34" s="196"/>
      <c r="I34" s="196"/>
      <c r="J34" s="197"/>
      <c r="K34" s="270"/>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2"/>
      <c r="AL34" s="232"/>
      <c r="AM34" s="233"/>
      <c r="AN34" s="233"/>
      <c r="AO34" s="234"/>
      <c r="AQ34" s="51" t="s">
        <v>66</v>
      </c>
      <c r="AW34" s="182"/>
      <c r="AX34" s="58"/>
    </row>
    <row r="35" spans="1:41" s="51" customFormat="1" ht="23.45" customHeight="1">
      <c r="A35" s="192"/>
      <c r="B35" s="193"/>
      <c r="C35" s="193"/>
      <c r="D35" s="194"/>
      <c r="E35" s="195"/>
      <c r="F35" s="196"/>
      <c r="G35" s="196"/>
      <c r="H35" s="196"/>
      <c r="I35" s="196"/>
      <c r="J35" s="197"/>
      <c r="K35" s="270"/>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2"/>
      <c r="AL35" s="232"/>
      <c r="AM35" s="233"/>
      <c r="AN35" s="233"/>
      <c r="AO35" s="234"/>
    </row>
    <row r="36" spans="1:50" s="51" customFormat="1" ht="24.6" customHeight="1">
      <c r="A36" s="192"/>
      <c r="B36" s="193"/>
      <c r="C36" s="193"/>
      <c r="D36" s="194"/>
      <c r="E36" s="195"/>
      <c r="F36" s="196"/>
      <c r="G36" s="196"/>
      <c r="H36" s="196"/>
      <c r="I36" s="196"/>
      <c r="J36" s="197"/>
      <c r="K36" s="270"/>
      <c r="L36" s="271"/>
      <c r="M36" s="271"/>
      <c r="N36" s="271"/>
      <c r="O36" s="271"/>
      <c r="P36" s="271"/>
      <c r="Q36" s="271"/>
      <c r="R36" s="271"/>
      <c r="S36" s="271"/>
      <c r="T36" s="271"/>
      <c r="U36" s="271"/>
      <c r="V36" s="271"/>
      <c r="W36" s="271"/>
      <c r="X36" s="271"/>
      <c r="Y36" s="271"/>
      <c r="Z36" s="271"/>
      <c r="AA36" s="271"/>
      <c r="AB36" s="271"/>
      <c r="AC36" s="271"/>
      <c r="AD36" s="271"/>
      <c r="AE36" s="271"/>
      <c r="AF36" s="271"/>
      <c r="AG36" s="271"/>
      <c r="AH36" s="271"/>
      <c r="AI36" s="271"/>
      <c r="AJ36" s="271"/>
      <c r="AK36" s="272"/>
      <c r="AL36" s="232"/>
      <c r="AM36" s="233"/>
      <c r="AN36" s="233"/>
      <c r="AO36" s="234"/>
      <c r="AQ36" s="51" t="s">
        <v>58</v>
      </c>
      <c r="AW36" s="55"/>
      <c r="AX36" s="54"/>
    </row>
    <row r="37" spans="1:50" s="51" customFormat="1" ht="24" customHeight="1">
      <c r="A37" s="192"/>
      <c r="B37" s="193"/>
      <c r="C37" s="193"/>
      <c r="D37" s="194"/>
      <c r="E37" s="195"/>
      <c r="F37" s="196"/>
      <c r="G37" s="196"/>
      <c r="H37" s="196"/>
      <c r="I37" s="196"/>
      <c r="J37" s="197"/>
      <c r="K37" s="270"/>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2"/>
      <c r="AL37" s="232"/>
      <c r="AM37" s="233"/>
      <c r="AN37" s="233"/>
      <c r="AO37" s="234"/>
      <c r="AQ37" s="51" t="s">
        <v>59</v>
      </c>
      <c r="AW37" s="126"/>
      <c r="AX37" s="54"/>
    </row>
    <row r="38" spans="1:50" s="51" customFormat="1" ht="22.9" customHeight="1">
      <c r="A38" s="192"/>
      <c r="B38" s="193"/>
      <c r="C38" s="193"/>
      <c r="D38" s="194"/>
      <c r="E38" s="195"/>
      <c r="F38" s="196"/>
      <c r="G38" s="196"/>
      <c r="H38" s="196"/>
      <c r="I38" s="196"/>
      <c r="J38" s="197"/>
      <c r="K38" s="270"/>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2"/>
      <c r="AL38" s="232"/>
      <c r="AM38" s="233"/>
      <c r="AN38" s="233"/>
      <c r="AO38" s="234"/>
      <c r="AQ38" s="51" t="s">
        <v>93</v>
      </c>
      <c r="AW38" s="52"/>
      <c r="AX38" s="52"/>
    </row>
    <row r="39" spans="1:49" s="51" customFormat="1" ht="22.15" customHeight="1">
      <c r="A39" s="192"/>
      <c r="B39" s="193"/>
      <c r="C39" s="193"/>
      <c r="D39" s="194"/>
      <c r="E39" s="195"/>
      <c r="F39" s="196"/>
      <c r="G39" s="196"/>
      <c r="H39" s="196"/>
      <c r="I39" s="196"/>
      <c r="J39" s="197"/>
      <c r="K39" s="270"/>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2"/>
      <c r="AL39" s="232"/>
      <c r="AM39" s="233"/>
      <c r="AN39" s="233"/>
      <c r="AO39" s="234"/>
      <c r="AQ39" s="51" t="s">
        <v>61</v>
      </c>
      <c r="AW39" s="55"/>
    </row>
    <row r="40" spans="1:49" s="51" customFormat="1" ht="22.15" customHeight="1" thickBot="1">
      <c r="A40" s="204"/>
      <c r="B40" s="205"/>
      <c r="C40" s="205"/>
      <c r="D40" s="206"/>
      <c r="E40" s="195"/>
      <c r="F40" s="196"/>
      <c r="G40" s="196"/>
      <c r="H40" s="196"/>
      <c r="I40" s="196"/>
      <c r="J40" s="197"/>
      <c r="K40" s="270"/>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2"/>
      <c r="AL40" s="232"/>
      <c r="AM40" s="233"/>
      <c r="AN40" s="233"/>
      <c r="AO40" s="234"/>
      <c r="AQ40" s="51" t="s">
        <v>46</v>
      </c>
      <c r="AW40" s="55"/>
    </row>
    <row r="41" spans="1:50" s="59" customFormat="1" ht="18" customHeight="1" thickBot="1">
      <c r="A41" s="260"/>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165"/>
      <c r="AE41" s="165"/>
      <c r="AF41" s="165"/>
      <c r="AG41" s="165"/>
      <c r="AH41" s="266"/>
      <c r="AI41" s="267"/>
      <c r="AJ41" s="267"/>
      <c r="AK41" s="267"/>
      <c r="AL41" s="268">
        <f>SUM(AL29:AO40)</f>
        <v>0</v>
      </c>
      <c r="AM41" s="269"/>
      <c r="AN41" s="269"/>
      <c r="AO41" s="269"/>
      <c r="AQ41" s="51" t="s">
        <v>48</v>
      </c>
      <c r="AW41" s="51"/>
      <c r="AX41" s="51"/>
    </row>
    <row r="42" spans="1:50" s="58" customFormat="1" ht="18" customHeight="1" thickBot="1">
      <c r="A42" s="10" t="s">
        <v>81</v>
      </c>
      <c r="B42" s="168"/>
      <c r="C42" s="168"/>
      <c r="D42" s="168"/>
      <c r="E42" s="19"/>
      <c r="F42" s="11"/>
      <c r="G42" s="11"/>
      <c r="H42" s="11"/>
      <c r="I42" s="11"/>
      <c r="J42" s="11"/>
      <c r="K42" s="11"/>
      <c r="L42" s="20" t="s">
        <v>16</v>
      </c>
      <c r="M42" s="20"/>
      <c r="N42" s="20" t="s">
        <v>76</v>
      </c>
      <c r="O42" s="11"/>
      <c r="P42" s="11"/>
      <c r="Q42" s="11"/>
      <c r="R42" s="11"/>
      <c r="S42" s="19"/>
      <c r="T42" s="19"/>
      <c r="U42" s="19"/>
      <c r="V42" s="19"/>
      <c r="W42" s="19"/>
      <c r="X42" s="19"/>
      <c r="Y42" s="19"/>
      <c r="Z42" s="19"/>
      <c r="AA42" s="19"/>
      <c r="AB42" s="19"/>
      <c r="AC42" s="19"/>
      <c r="AD42" s="19"/>
      <c r="AE42" s="19"/>
      <c r="AF42" s="19"/>
      <c r="AG42" s="19"/>
      <c r="AH42" s="169"/>
      <c r="AI42" s="169"/>
      <c r="AJ42" s="169"/>
      <c r="AK42" s="170"/>
      <c r="AL42" s="257">
        <f>AL24+AL41</f>
        <v>0</v>
      </c>
      <c r="AM42" s="258"/>
      <c r="AN42" s="258"/>
      <c r="AO42" s="259"/>
      <c r="AQ42" s="59" t="s">
        <v>47</v>
      </c>
      <c r="AW42" s="51"/>
      <c r="AX42" s="51"/>
    </row>
    <row r="43" spans="1:50" ht="6" customHeight="1">
      <c r="A43" s="156"/>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7"/>
      <c r="AQ43" s="58" t="s">
        <v>115</v>
      </c>
      <c r="AW43" s="51"/>
      <c r="AX43" s="51"/>
    </row>
    <row r="44" spans="1:50" s="3" customFormat="1" ht="10.5" customHeight="1">
      <c r="A44" s="64"/>
      <c r="B44" s="239" t="s">
        <v>62</v>
      </c>
      <c r="C44" s="239"/>
      <c r="D44" s="239"/>
      <c r="E44" s="239"/>
      <c r="F44" s="158"/>
      <c r="G44" s="158" t="s">
        <v>3</v>
      </c>
      <c r="H44" s="159"/>
      <c r="I44" s="159"/>
      <c r="J44" s="159"/>
      <c r="K44" s="159"/>
      <c r="L44" s="159"/>
      <c r="M44" s="158"/>
      <c r="N44" s="158" t="s">
        <v>4</v>
      </c>
      <c r="O44" s="158"/>
      <c r="P44" s="158" t="s">
        <v>88</v>
      </c>
      <c r="Q44" s="158"/>
      <c r="R44" s="158"/>
      <c r="S44" s="158"/>
      <c r="T44" s="158"/>
      <c r="U44" s="158"/>
      <c r="V44" s="158"/>
      <c r="W44" s="158"/>
      <c r="X44" s="159"/>
      <c r="Y44" s="265"/>
      <c r="Z44" s="265"/>
      <c r="AA44" s="265"/>
      <c r="AB44" s="265"/>
      <c r="AC44" s="265"/>
      <c r="AD44" s="265"/>
      <c r="AE44" s="265"/>
      <c r="AF44" s="265"/>
      <c r="AG44" s="265"/>
      <c r="AH44" s="166"/>
      <c r="AI44" s="166" t="s">
        <v>78</v>
      </c>
      <c r="AJ44" s="166"/>
      <c r="AK44" s="166"/>
      <c r="AL44" s="166"/>
      <c r="AM44" s="166"/>
      <c r="AN44" s="166"/>
      <c r="AO44" s="65"/>
      <c r="AQ44" s="181" t="s">
        <v>116</v>
      </c>
      <c r="AW44" s="51"/>
      <c r="AX44" s="51"/>
    </row>
    <row r="45" spans="1:50" s="4" customFormat="1" ht="5.1" customHeight="1">
      <c r="A45" s="156"/>
      <c r="B45" s="235"/>
      <c r="C45" s="235"/>
      <c r="D45" s="235"/>
      <c r="E45" s="235"/>
      <c r="F45" s="154"/>
      <c r="G45" s="235"/>
      <c r="H45" s="235"/>
      <c r="I45" s="235"/>
      <c r="J45" s="235"/>
      <c r="K45" s="235"/>
      <c r="L45" s="235"/>
      <c r="M45" s="154"/>
      <c r="N45" s="154"/>
      <c r="O45" s="154"/>
      <c r="P45" s="235"/>
      <c r="Q45" s="235"/>
      <c r="R45" s="235"/>
      <c r="S45" s="235"/>
      <c r="T45" s="235"/>
      <c r="U45" s="235"/>
      <c r="V45" s="235"/>
      <c r="W45" s="235"/>
      <c r="X45" s="154"/>
      <c r="Y45" s="154"/>
      <c r="Z45" s="154"/>
      <c r="AA45" s="154"/>
      <c r="AB45" s="158"/>
      <c r="AC45" s="159"/>
      <c r="AD45" s="159"/>
      <c r="AE45" s="159"/>
      <c r="AF45" s="159"/>
      <c r="AG45" s="154"/>
      <c r="AH45" s="154"/>
      <c r="AI45" s="154"/>
      <c r="AJ45" s="154"/>
      <c r="AK45" s="154"/>
      <c r="AL45" s="154"/>
      <c r="AM45" s="66"/>
      <c r="AN45" s="66"/>
      <c r="AO45" s="157"/>
      <c r="AW45" s="182"/>
      <c r="AX45" s="58"/>
    </row>
    <row r="46" spans="1:50" s="5" customFormat="1" ht="22.15" customHeight="1">
      <c r="A46" s="67"/>
      <c r="B46" s="251"/>
      <c r="C46" s="252"/>
      <c r="D46" s="252"/>
      <c r="E46" s="253"/>
      <c r="F46" s="36"/>
      <c r="G46" s="254"/>
      <c r="H46" s="255"/>
      <c r="I46" s="255"/>
      <c r="J46" s="255"/>
      <c r="K46" s="255"/>
      <c r="L46" s="256"/>
      <c r="M46" s="153"/>
      <c r="N46" s="115"/>
      <c r="O46" s="36"/>
      <c r="P46" s="254"/>
      <c r="Q46" s="273"/>
      <c r="R46" s="273"/>
      <c r="S46" s="273"/>
      <c r="T46" s="273"/>
      <c r="U46" s="273"/>
      <c r="V46" s="273"/>
      <c r="W46" s="274"/>
      <c r="X46" s="36"/>
      <c r="Y46" s="265"/>
      <c r="Z46" s="265"/>
      <c r="AA46" s="265"/>
      <c r="AB46" s="265"/>
      <c r="AC46" s="265"/>
      <c r="AD46" s="265"/>
      <c r="AE46" s="265"/>
      <c r="AF46" s="265"/>
      <c r="AG46" s="265"/>
      <c r="AH46" s="69"/>
      <c r="AI46" s="262">
        <f>AL24+AL41</f>
        <v>0</v>
      </c>
      <c r="AJ46" s="263"/>
      <c r="AK46" s="263"/>
      <c r="AL46" s="263"/>
      <c r="AM46" s="263"/>
      <c r="AN46" s="264"/>
      <c r="AO46" s="68"/>
      <c r="AW46" s="182"/>
      <c r="AX46" s="58"/>
    </row>
    <row r="47" spans="1:50" s="4" customFormat="1" ht="5.1" customHeight="1">
      <c r="A47" s="156"/>
      <c r="B47" s="202"/>
      <c r="C47" s="202"/>
      <c r="D47" s="202"/>
      <c r="E47" s="202"/>
      <c r="F47" s="154"/>
      <c r="G47" s="202"/>
      <c r="H47" s="202"/>
      <c r="I47" s="202"/>
      <c r="J47" s="202"/>
      <c r="K47" s="202"/>
      <c r="L47" s="202"/>
      <c r="M47" s="154"/>
      <c r="N47" s="154"/>
      <c r="O47" s="154"/>
      <c r="P47" s="202"/>
      <c r="Q47" s="202"/>
      <c r="R47" s="202"/>
      <c r="S47" s="202"/>
      <c r="T47" s="202"/>
      <c r="U47" s="202"/>
      <c r="V47" s="202"/>
      <c r="W47" s="202"/>
      <c r="X47" s="203"/>
      <c r="Y47" s="203"/>
      <c r="Z47" s="203"/>
      <c r="AA47" s="154"/>
      <c r="AB47" s="158"/>
      <c r="AC47" s="159"/>
      <c r="AD47" s="159"/>
      <c r="AE47" s="159"/>
      <c r="AF47" s="159"/>
      <c r="AG47" s="66"/>
      <c r="AH47" s="203"/>
      <c r="AI47" s="203"/>
      <c r="AJ47" s="203"/>
      <c r="AK47" s="203"/>
      <c r="AL47" s="203"/>
      <c r="AM47" s="66"/>
      <c r="AN47" s="66"/>
      <c r="AO47" s="157"/>
      <c r="AW47" s="51"/>
      <c r="AX47" s="51"/>
    </row>
    <row r="48" spans="1:50" s="5" customFormat="1" ht="18" customHeight="1">
      <c r="A48" s="162" t="s">
        <v>21</v>
      </c>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4"/>
      <c r="AW48" s="55"/>
      <c r="AX48" s="54"/>
    </row>
    <row r="49" spans="1:50" s="4" customFormat="1" ht="5.1" customHeight="1">
      <c r="A49" s="227"/>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7"/>
      <c r="AW49" s="126"/>
      <c r="AX49" s="54"/>
    </row>
    <row r="50" spans="1:50" s="5" customFormat="1" ht="18" customHeight="1">
      <c r="A50" s="224" t="s">
        <v>19</v>
      </c>
      <c r="B50" s="153"/>
      <c r="C50" s="153"/>
      <c r="D50" s="153"/>
      <c r="E50" s="225"/>
      <c r="F50" s="225"/>
      <c r="G50" s="225"/>
      <c r="H50" s="225"/>
      <c r="I50" s="225"/>
      <c r="J50" s="154"/>
      <c r="K50" s="229" t="s">
        <v>20</v>
      </c>
      <c r="L50" s="153"/>
      <c r="M50" s="153"/>
      <c r="N50" s="153"/>
      <c r="O50" s="154"/>
      <c r="P50" s="154"/>
      <c r="Q50" s="225"/>
      <c r="R50" s="225"/>
      <c r="S50" s="225"/>
      <c r="T50" s="225"/>
      <c r="U50" s="225"/>
      <c r="V50" s="225"/>
      <c r="W50" s="154"/>
      <c r="X50" s="229" t="s">
        <v>18</v>
      </c>
      <c r="Y50" s="154"/>
      <c r="Z50" s="154"/>
      <c r="AA50" s="154"/>
      <c r="AB50" s="154"/>
      <c r="AC50" s="230"/>
      <c r="AD50" s="230"/>
      <c r="AE50" s="230"/>
      <c r="AF50" s="230"/>
      <c r="AG50" s="230"/>
      <c r="AH50" s="230"/>
      <c r="AI50" s="230"/>
      <c r="AJ50" s="230"/>
      <c r="AK50" s="230"/>
      <c r="AL50" s="230"/>
      <c r="AM50" s="230"/>
      <c r="AN50" s="230"/>
      <c r="AO50" s="231"/>
      <c r="AW50" s="52"/>
      <c r="AX50" s="52"/>
    </row>
    <row r="51" spans="1:41" s="4" customFormat="1" ht="5.1" customHeight="1">
      <c r="A51" s="156"/>
      <c r="B51" s="203"/>
      <c r="C51" s="203"/>
      <c r="D51" s="203"/>
      <c r="E51" s="203"/>
      <c r="F51" s="154"/>
      <c r="G51" s="203"/>
      <c r="H51" s="203"/>
      <c r="I51" s="203"/>
      <c r="J51" s="203"/>
      <c r="K51" s="203"/>
      <c r="L51" s="203"/>
      <c r="M51" s="154"/>
      <c r="N51" s="154"/>
      <c r="O51" s="154"/>
      <c r="P51" s="203"/>
      <c r="Q51" s="203"/>
      <c r="R51" s="203"/>
      <c r="S51" s="203"/>
      <c r="T51" s="203"/>
      <c r="U51" s="203"/>
      <c r="V51" s="203"/>
      <c r="W51" s="203"/>
      <c r="X51" s="203"/>
      <c r="Y51" s="203"/>
      <c r="Z51" s="203"/>
      <c r="AA51" s="154"/>
      <c r="AB51" s="158"/>
      <c r="AC51" s="159"/>
      <c r="AD51" s="159"/>
      <c r="AE51" s="159"/>
      <c r="AF51" s="159"/>
      <c r="AG51" s="66"/>
      <c r="AH51" s="203"/>
      <c r="AI51" s="203"/>
      <c r="AJ51" s="203"/>
      <c r="AK51" s="203"/>
      <c r="AL51" s="203"/>
      <c r="AM51" s="66"/>
      <c r="AN51" s="66"/>
      <c r="AO51" s="157"/>
    </row>
    <row r="52" spans="1:41" s="5" customFormat="1" ht="0.6" customHeight="1">
      <c r="A52" s="162"/>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4"/>
    </row>
    <row r="53" spans="1:41" ht="9" customHeight="1">
      <c r="A53" s="162"/>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4"/>
    </row>
    <row r="54" spans="1:41" s="1" customFormat="1" ht="13.9" customHeight="1">
      <c r="A54" s="227" t="s">
        <v>96</v>
      </c>
      <c r="B54" s="228"/>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154"/>
      <c r="AA54" s="154"/>
      <c r="AB54" s="226"/>
      <c r="AC54" s="226"/>
      <c r="AD54" s="226"/>
      <c r="AE54" s="226"/>
      <c r="AF54" s="226"/>
      <c r="AG54" s="226"/>
      <c r="AH54" s="226"/>
      <c r="AI54" s="154"/>
      <c r="AJ54" s="154"/>
      <c r="AK54" s="154"/>
      <c r="AL54" s="154"/>
      <c r="AM54" s="154"/>
      <c r="AN54" s="154"/>
      <c r="AO54" s="157"/>
    </row>
    <row r="55" spans="1:41" s="1" customFormat="1" ht="28.9" customHeight="1">
      <c r="A55" s="116" t="s">
        <v>34</v>
      </c>
      <c r="B55" s="117"/>
      <c r="C55" s="117"/>
      <c r="D55" s="117"/>
      <c r="E55" s="117"/>
      <c r="F55" s="117"/>
      <c r="G55" s="118"/>
      <c r="H55" s="118"/>
      <c r="I55" s="118"/>
      <c r="J55" s="118"/>
      <c r="K55" s="118"/>
      <c r="L55" s="118"/>
      <c r="M55" s="118"/>
      <c r="N55" s="118"/>
      <c r="O55" s="118"/>
      <c r="P55" s="118"/>
      <c r="Q55" s="118"/>
      <c r="R55" s="118"/>
      <c r="S55" s="118"/>
      <c r="T55" s="118"/>
      <c r="U55" s="118"/>
      <c r="V55" s="119" t="s">
        <v>35</v>
      </c>
      <c r="W55" s="118"/>
      <c r="X55" s="118"/>
      <c r="Y55" s="118"/>
      <c r="Z55" s="118"/>
      <c r="AA55" s="118"/>
      <c r="AB55" s="118"/>
      <c r="AC55" s="118"/>
      <c r="AD55" s="118"/>
      <c r="AE55" s="118"/>
      <c r="AF55" s="118"/>
      <c r="AG55" s="118"/>
      <c r="AH55" s="118"/>
      <c r="AI55" s="118"/>
      <c r="AJ55" s="118"/>
      <c r="AK55" s="118"/>
      <c r="AL55" s="118"/>
      <c r="AM55" s="118"/>
      <c r="AN55" s="160"/>
      <c r="AO55" s="161"/>
    </row>
    <row r="56" spans="1:41" s="1" customFormat="1" ht="8.45" customHeight="1">
      <c r="A56" s="238"/>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0"/>
      <c r="AM56" s="160"/>
      <c r="AN56" s="160"/>
      <c r="AO56" s="161"/>
    </row>
    <row r="57" spans="1:41" s="1" customFormat="1" ht="15" customHeight="1">
      <c r="A57" s="240" t="s">
        <v>33</v>
      </c>
      <c r="B57" s="241"/>
      <c r="C57" s="241"/>
      <c r="D57" s="241"/>
      <c r="E57" s="241"/>
      <c r="F57" s="241"/>
      <c r="G57" s="241"/>
      <c r="H57" s="241"/>
      <c r="I57" s="241"/>
      <c r="J57" s="241"/>
      <c r="K57" s="241"/>
      <c r="L57" s="241"/>
      <c r="M57" s="241"/>
      <c r="N57" s="241"/>
      <c r="O57" s="241"/>
      <c r="P57" s="241"/>
      <c r="Q57" s="241"/>
      <c r="R57" s="241"/>
      <c r="S57" s="241"/>
      <c r="T57" s="241"/>
      <c r="U57" s="160"/>
      <c r="V57" s="241" t="s">
        <v>36</v>
      </c>
      <c r="W57" s="241"/>
      <c r="X57" s="241"/>
      <c r="Y57" s="241"/>
      <c r="Z57" s="241"/>
      <c r="AA57" s="241"/>
      <c r="AB57" s="241"/>
      <c r="AC57" s="241"/>
      <c r="AD57" s="241"/>
      <c r="AE57" s="241"/>
      <c r="AF57" s="241"/>
      <c r="AG57" s="241"/>
      <c r="AH57" s="241"/>
      <c r="AI57" s="241"/>
      <c r="AJ57" s="241"/>
      <c r="AK57" s="241"/>
      <c r="AL57" s="241"/>
      <c r="AM57" s="241"/>
      <c r="AN57" s="241"/>
      <c r="AO57" s="242"/>
    </row>
    <row r="58" spans="1:41" s="1" customFormat="1" ht="15" customHeight="1">
      <c r="A58" s="240"/>
      <c r="B58" s="241"/>
      <c r="C58" s="241"/>
      <c r="D58" s="241"/>
      <c r="E58" s="241"/>
      <c r="F58" s="241"/>
      <c r="G58" s="241"/>
      <c r="H58" s="241"/>
      <c r="I58" s="241"/>
      <c r="J58" s="241"/>
      <c r="K58" s="241"/>
      <c r="L58" s="241"/>
      <c r="M58" s="241"/>
      <c r="N58" s="241"/>
      <c r="O58" s="241"/>
      <c r="P58" s="241"/>
      <c r="Q58" s="241"/>
      <c r="R58" s="241"/>
      <c r="S58" s="241"/>
      <c r="T58" s="241"/>
      <c r="U58" s="160"/>
      <c r="V58" s="241"/>
      <c r="W58" s="241"/>
      <c r="X58" s="241"/>
      <c r="Y58" s="241"/>
      <c r="Z58" s="241"/>
      <c r="AA58" s="241"/>
      <c r="AB58" s="241"/>
      <c r="AC58" s="241"/>
      <c r="AD58" s="241"/>
      <c r="AE58" s="241"/>
      <c r="AF58" s="241"/>
      <c r="AG58" s="241"/>
      <c r="AH58" s="241"/>
      <c r="AI58" s="241"/>
      <c r="AJ58" s="241"/>
      <c r="AK58" s="241"/>
      <c r="AL58" s="241"/>
      <c r="AM58" s="241"/>
      <c r="AN58" s="241"/>
      <c r="AO58" s="242"/>
    </row>
    <row r="59" spans="1:41" s="1" customFormat="1" ht="22.9" customHeight="1">
      <c r="A59" s="240"/>
      <c r="B59" s="241"/>
      <c r="C59" s="241"/>
      <c r="D59" s="241"/>
      <c r="E59" s="241"/>
      <c r="F59" s="241"/>
      <c r="G59" s="241"/>
      <c r="H59" s="241"/>
      <c r="I59" s="241"/>
      <c r="J59" s="241"/>
      <c r="K59" s="241"/>
      <c r="L59" s="241"/>
      <c r="M59" s="241"/>
      <c r="N59" s="241"/>
      <c r="O59" s="241"/>
      <c r="P59" s="241"/>
      <c r="Q59" s="241"/>
      <c r="R59" s="241"/>
      <c r="S59" s="241"/>
      <c r="T59" s="241"/>
      <c r="U59" s="160"/>
      <c r="V59" s="241"/>
      <c r="W59" s="241"/>
      <c r="X59" s="241"/>
      <c r="Y59" s="241"/>
      <c r="Z59" s="241"/>
      <c r="AA59" s="241"/>
      <c r="AB59" s="241"/>
      <c r="AC59" s="241"/>
      <c r="AD59" s="241"/>
      <c r="AE59" s="241"/>
      <c r="AF59" s="241"/>
      <c r="AG59" s="241"/>
      <c r="AH59" s="241"/>
      <c r="AI59" s="241"/>
      <c r="AJ59" s="241"/>
      <c r="AK59" s="241"/>
      <c r="AL59" s="241"/>
      <c r="AM59" s="241"/>
      <c r="AN59" s="241"/>
      <c r="AO59" s="242"/>
    </row>
    <row r="60" spans="1:41" ht="24.95" customHeight="1">
      <c r="A60" s="243" t="s">
        <v>1</v>
      </c>
      <c r="B60" s="244"/>
      <c r="C60" s="244"/>
      <c r="D60" s="244"/>
      <c r="E60" s="244"/>
      <c r="F60" s="245"/>
      <c r="G60" s="245"/>
      <c r="H60" s="245"/>
      <c r="I60" s="245"/>
      <c r="J60" s="245"/>
      <c r="K60" s="245"/>
      <c r="L60" s="245"/>
      <c r="M60" s="245"/>
      <c r="N60" s="245"/>
      <c r="O60" s="245"/>
      <c r="P60" s="245"/>
      <c r="Q60" s="245"/>
      <c r="R60" s="245"/>
      <c r="S60" s="245"/>
      <c r="T60" s="245"/>
      <c r="U60" s="154"/>
      <c r="V60" s="246" t="s">
        <v>2</v>
      </c>
      <c r="W60" s="246"/>
      <c r="X60" s="246"/>
      <c r="Y60" s="246"/>
      <c r="Z60" s="246"/>
      <c r="AA60" s="236"/>
      <c r="AB60" s="236"/>
      <c r="AC60" s="236"/>
      <c r="AD60" s="236"/>
      <c r="AE60" s="236"/>
      <c r="AF60" s="236"/>
      <c r="AG60" s="236"/>
      <c r="AH60" s="236"/>
      <c r="AI60" s="236"/>
      <c r="AJ60" s="236"/>
      <c r="AK60" s="236"/>
      <c r="AL60" s="236"/>
      <c r="AM60" s="236"/>
      <c r="AN60" s="236"/>
      <c r="AO60" s="237"/>
    </row>
    <row r="61" spans="1:41">
      <c r="A61" s="156"/>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7"/>
    </row>
    <row r="62" spans="1:41" ht="18" customHeight="1">
      <c r="A62" s="247" t="s">
        <v>11</v>
      </c>
      <c r="B62" s="248"/>
      <c r="C62" s="248"/>
      <c r="D62" s="248"/>
      <c r="E62" s="248"/>
      <c r="F62" s="249"/>
      <c r="G62" s="249"/>
      <c r="H62" s="249"/>
      <c r="I62" s="236"/>
      <c r="J62" s="236"/>
      <c r="K62" s="236"/>
      <c r="L62" s="236"/>
      <c r="M62" s="236"/>
      <c r="N62" s="236"/>
      <c r="O62" s="154"/>
      <c r="P62" s="154"/>
      <c r="Q62" s="154"/>
      <c r="R62" s="154"/>
      <c r="S62" s="154"/>
      <c r="T62" s="154"/>
      <c r="U62" s="154"/>
      <c r="V62" s="248" t="s">
        <v>17</v>
      </c>
      <c r="W62" s="250"/>
      <c r="X62" s="250"/>
      <c r="Y62" s="250"/>
      <c r="Z62" s="250"/>
      <c r="AA62" s="250"/>
      <c r="AB62" s="250"/>
      <c r="AC62" s="250"/>
      <c r="AD62" s="236"/>
      <c r="AE62" s="236"/>
      <c r="AF62" s="236"/>
      <c r="AG62" s="236"/>
      <c r="AH62" s="236"/>
      <c r="AI62" s="236"/>
      <c r="AJ62" s="154"/>
      <c r="AK62" s="154"/>
      <c r="AL62" s="154"/>
      <c r="AM62" s="154"/>
      <c r="AN62" s="154"/>
      <c r="AO62" s="157"/>
    </row>
    <row r="63" spans="1:41" s="2" customFormat="1" ht="18" customHeight="1">
      <c r="A63" s="70" t="s">
        <v>22</v>
      </c>
      <c r="B63" s="71"/>
      <c r="C63" s="71"/>
      <c r="D63" s="71"/>
      <c r="E63" s="71"/>
      <c r="F63" s="71"/>
      <c r="G63" s="71"/>
      <c r="H63" s="71"/>
      <c r="I63" s="71"/>
      <c r="J63" s="71"/>
      <c r="K63" s="71"/>
      <c r="L63" s="184"/>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2"/>
    </row>
  </sheetData>
  <sheetProtection sheet="1" objects="1" scenarios="1" selectLockedCells="1"/>
  <mergeCells count="188">
    <mergeCell ref="A32:D32"/>
    <mergeCell ref="A34:D34"/>
    <mergeCell ref="E23:AC23"/>
    <mergeCell ref="A23:D23"/>
    <mergeCell ref="AD23:AG23"/>
    <mergeCell ref="A29:D29"/>
    <mergeCell ref="A33:D33"/>
    <mergeCell ref="A30:D30"/>
    <mergeCell ref="E27:J28"/>
    <mergeCell ref="E29:J29"/>
    <mergeCell ref="AH22:AJ22"/>
    <mergeCell ref="AH23:AJ23"/>
    <mergeCell ref="A21:D21"/>
    <mergeCell ref="K29:AK29"/>
    <mergeCell ref="AD21:AG21"/>
    <mergeCell ref="AL21:AO21"/>
    <mergeCell ref="AL27:AO27"/>
    <mergeCell ref="K27:AK28"/>
    <mergeCell ref="A27:D28"/>
    <mergeCell ref="A22:D22"/>
    <mergeCell ref="A20:D20"/>
    <mergeCell ref="AL22:AO22"/>
    <mergeCell ref="E21:AC21"/>
    <mergeCell ref="AH21:AJ21"/>
    <mergeCell ref="A3:S3"/>
    <mergeCell ref="T3:AO3"/>
    <mergeCell ref="A6:AO6"/>
    <mergeCell ref="T4:AO4"/>
    <mergeCell ref="A12:B12"/>
    <mergeCell ref="A7:E7"/>
    <mergeCell ref="F7:S7"/>
    <mergeCell ref="A4:D4"/>
    <mergeCell ref="E4:S4"/>
    <mergeCell ref="A5:AO5"/>
    <mergeCell ref="U7:Y7"/>
    <mergeCell ref="Z7:AO7"/>
    <mergeCell ref="A8:S8"/>
    <mergeCell ref="U8:Y8"/>
    <mergeCell ref="Z8:AO8"/>
    <mergeCell ref="Z11:AK11"/>
    <mergeCell ref="A11:R11"/>
    <mergeCell ref="A10:AO10"/>
    <mergeCell ref="S11:Y11"/>
    <mergeCell ref="U9:AB9"/>
    <mergeCell ref="N12:W12"/>
    <mergeCell ref="X12:AA12"/>
    <mergeCell ref="AD19:AG19"/>
    <mergeCell ref="AL19:AO19"/>
    <mergeCell ref="AL17:AO17"/>
    <mergeCell ref="AD16:AG16"/>
    <mergeCell ref="AH14:AK14"/>
    <mergeCell ref="AL14:AO14"/>
    <mergeCell ref="A9:S9"/>
    <mergeCell ref="AC9:AG9"/>
    <mergeCell ref="AK9:AO9"/>
    <mergeCell ref="AL29:AO29"/>
    <mergeCell ref="AL24:AO24"/>
    <mergeCell ref="A24:D24"/>
    <mergeCell ref="E24:AK24"/>
    <mergeCell ref="AL28:AO28"/>
    <mergeCell ref="C12:K12"/>
    <mergeCell ref="L12:M12"/>
    <mergeCell ref="AH15:AJ15"/>
    <mergeCell ref="AH13:AO13"/>
    <mergeCell ref="AH16:AJ16"/>
    <mergeCell ref="AL20:AO20"/>
    <mergeCell ref="AH17:AJ17"/>
    <mergeCell ref="AL16:AO16"/>
    <mergeCell ref="AH18:AJ18"/>
    <mergeCell ref="AH19:AJ19"/>
    <mergeCell ref="AH20:AJ20"/>
    <mergeCell ref="E15:AC15"/>
    <mergeCell ref="AL18:AO18"/>
    <mergeCell ref="AL30:AO30"/>
    <mergeCell ref="K35:AK35"/>
    <mergeCell ref="K36:AK36"/>
    <mergeCell ref="AL31:AO31"/>
    <mergeCell ref="E34:J34"/>
    <mergeCell ref="E35:J35"/>
    <mergeCell ref="E36:J36"/>
    <mergeCell ref="E32:J32"/>
    <mergeCell ref="AL34:AO34"/>
    <mergeCell ref="E33:J33"/>
    <mergeCell ref="AL32:AO32"/>
    <mergeCell ref="AL33:AO33"/>
    <mergeCell ref="K30:AK30"/>
    <mergeCell ref="K31:AK31"/>
    <mergeCell ref="K32:AK32"/>
    <mergeCell ref="K33:AK33"/>
    <mergeCell ref="K34:AK34"/>
    <mergeCell ref="AL23:AO23"/>
    <mergeCell ref="E22:AC22"/>
    <mergeCell ref="AD22:AG22"/>
    <mergeCell ref="AL35:AO35"/>
    <mergeCell ref="AL36:AO36"/>
    <mergeCell ref="E40:J40"/>
    <mergeCell ref="AL40:AO40"/>
    <mergeCell ref="AL37:AO37"/>
    <mergeCell ref="K39:AK39"/>
    <mergeCell ref="K40:AK40"/>
    <mergeCell ref="AL41:AO41"/>
    <mergeCell ref="K37:AK37"/>
    <mergeCell ref="AL38:AO38"/>
    <mergeCell ref="K38:AK38"/>
    <mergeCell ref="P46:W46"/>
    <mergeCell ref="Y46:AG46"/>
    <mergeCell ref="AH45:AL45"/>
    <mergeCell ref="P45:Z45"/>
    <mergeCell ref="G46:L46"/>
    <mergeCell ref="A43:AO43"/>
    <mergeCell ref="AL42:AO42"/>
    <mergeCell ref="A41:AG41"/>
    <mergeCell ref="AI46:AN46"/>
    <mergeCell ref="AI44:AN44"/>
    <mergeCell ref="P44:W44"/>
    <mergeCell ref="Y44:AG44"/>
    <mergeCell ref="G45:L45"/>
    <mergeCell ref="AH41:AK41"/>
    <mergeCell ref="A61:AO61"/>
    <mergeCell ref="A62:H62"/>
    <mergeCell ref="I62:N62"/>
    <mergeCell ref="V62:AC62"/>
    <mergeCell ref="AD62:AI62"/>
    <mergeCell ref="G44:L44"/>
    <mergeCell ref="AH47:AL47"/>
    <mergeCell ref="A52:AO52"/>
    <mergeCell ref="B51:E51"/>
    <mergeCell ref="G51:L51"/>
    <mergeCell ref="AA60:AO60"/>
    <mergeCell ref="A56:AO56"/>
    <mergeCell ref="B44:E44"/>
    <mergeCell ref="A57:T59"/>
    <mergeCell ref="V57:AO59"/>
    <mergeCell ref="A60:E60"/>
    <mergeCell ref="F60:T60"/>
    <mergeCell ref="V60:Z60"/>
    <mergeCell ref="A49:AO49"/>
    <mergeCell ref="B46:E46"/>
    <mergeCell ref="P51:Z51"/>
    <mergeCell ref="AB54:AH54"/>
    <mergeCell ref="A54:Y54"/>
    <mergeCell ref="A38:D38"/>
    <mergeCell ref="K50:P50"/>
    <mergeCell ref="Q50:V50"/>
    <mergeCell ref="X50:AB50"/>
    <mergeCell ref="AC50:AO50"/>
    <mergeCell ref="AL39:AO39"/>
    <mergeCell ref="B45:E45"/>
    <mergeCell ref="AB12:AG12"/>
    <mergeCell ref="AH12:AK12"/>
    <mergeCell ref="AL12:AO12"/>
    <mergeCell ref="AL15:AO15"/>
    <mergeCell ref="AH51:AL51"/>
    <mergeCell ref="A39:D39"/>
    <mergeCell ref="A50:D50"/>
    <mergeCell ref="E50:I50"/>
    <mergeCell ref="B47:E47"/>
    <mergeCell ref="G47:L47"/>
    <mergeCell ref="P47:Z47"/>
    <mergeCell ref="A40:D40"/>
    <mergeCell ref="E39:J39"/>
    <mergeCell ref="A1:V1"/>
    <mergeCell ref="A2:T2"/>
    <mergeCell ref="A14:D14"/>
    <mergeCell ref="E14:AC14"/>
    <mergeCell ref="A35:D35"/>
    <mergeCell ref="A37:D37"/>
    <mergeCell ref="A36:D36"/>
    <mergeCell ref="AD14:AG14"/>
    <mergeCell ref="E37:J37"/>
    <mergeCell ref="E38:J38"/>
    <mergeCell ref="A16:D16"/>
    <mergeCell ref="E16:AC16"/>
    <mergeCell ref="AD15:AG15"/>
    <mergeCell ref="E17:AC17"/>
    <mergeCell ref="A15:D15"/>
    <mergeCell ref="E18:AC18"/>
    <mergeCell ref="AD18:AG18"/>
    <mergeCell ref="AD17:AG17"/>
    <mergeCell ref="E19:AC19"/>
    <mergeCell ref="E20:AC20"/>
    <mergeCell ref="A31:D31"/>
    <mergeCell ref="E30:J30"/>
    <mergeCell ref="E31:J31"/>
    <mergeCell ref="A19:D19"/>
    <mergeCell ref="A17:D17"/>
    <mergeCell ref="AD20:AG20"/>
    <mergeCell ref="A18:D18"/>
  </mergeCells>
  <dataValidations count="4">
    <dataValidation type="list" allowBlank="1" showInputMessage="1" showErrorMessage="1" sqref="AB12:AG12">
      <formula1>$AS$1:$AS$3</formula1>
    </dataValidation>
    <dataValidation type="list" allowBlank="1" showInputMessage="1" showErrorMessage="1" sqref="AL12:AO12">
      <formula1>$AT$1:$AT$3</formula1>
    </dataValidation>
    <dataValidation type="list" allowBlank="1" showInputMessage="1" showErrorMessage="1" sqref="Z11:AK11">
      <formula1>$AQ$1:$AQ$3</formula1>
    </dataValidation>
    <dataValidation type="list" allowBlank="1" showInputMessage="1" showErrorMessage="1" sqref="E29:J40">
      <formula1>$AQ$29:$AQ$44</formula1>
    </dataValidation>
  </dataValidations>
  <hyperlinks>
    <hyperlink ref="AH13:AM13" r:id="rId1" display="FIND DISTANCE"/>
  </hyperlinks>
  <printOptions horizontalCentered="1"/>
  <pageMargins left="0.19685039370078741" right="0.19685039370078741" top="0.19685039370078741" bottom="0.19685039370078741" header="0" footer="0"/>
  <pageSetup paperSize="9" scale="80" orientation="portrait" blackAndWhite="1"/>
  <headerFooter scaleWithDoc="1" alignWithMargins="0" differentFirst="0" differentOddEven="0"/>
  <drawing r:id="rId3"/>
  <legacyDrawing r:id="rId4"/>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AY74"/>
  <sheetViews>
    <sheetView topLeftCell="A39" view="normal" tabSelected="1" workbookViewId="0">
      <selection pane="topLeft" activeCell="F70" sqref="F70:T70"/>
    </sheetView>
  </sheetViews>
  <sheetFormatPr defaultRowHeight="12.75"/>
  <cols>
    <col min="1" max="23" width="2.7109375" customWidth="1"/>
    <col min="24" max="25" width="3.27734375" customWidth="1"/>
    <col min="26" max="29" width="3" customWidth="1"/>
    <col min="30" max="41" width="2.7109375" customWidth="1"/>
    <col min="42" max="46" width="9.140625" hidden="1" customWidth="1"/>
    <col min="47" max="48" width="0" hidden="1" customWidth="1"/>
    <col min="49" max="49" width="17.7109375" hidden="1" customWidth="1"/>
    <col min="50" max="52" width="8.84765625" hidden="1" customWidth="1"/>
    <col min="53" max="53" width="0" hidden="1" customWidth="1"/>
  </cols>
  <sheetData>
    <row r="1" spans="1:46" ht="18.75">
      <c r="A1" s="335" t="s">
        <v>94</v>
      </c>
      <c r="B1" s="335"/>
      <c r="C1" s="335"/>
      <c r="D1" s="335"/>
      <c r="E1" s="335"/>
      <c r="F1" s="335"/>
      <c r="G1" s="335"/>
      <c r="H1" s="335"/>
      <c r="I1" s="335"/>
      <c r="J1" s="335"/>
      <c r="K1" s="335"/>
      <c r="L1" s="335"/>
      <c r="M1" s="335"/>
      <c r="N1" s="335"/>
      <c r="O1" s="335"/>
      <c r="P1" s="335"/>
      <c r="Q1" s="335"/>
      <c r="R1" s="335"/>
      <c r="S1" s="335"/>
      <c r="T1" s="335"/>
      <c r="U1" s="335"/>
      <c r="V1" s="335"/>
      <c r="W1" s="335"/>
      <c r="X1" s="75"/>
      <c r="Y1" s="75"/>
      <c r="Z1" s="74"/>
      <c r="AA1" s="74"/>
      <c r="AB1" s="74"/>
      <c r="AC1" s="74"/>
      <c r="AD1" s="74"/>
      <c r="AE1" s="74"/>
      <c r="AF1" s="74"/>
      <c r="AG1" s="74"/>
      <c r="AH1" s="74"/>
      <c r="AI1" s="74"/>
      <c r="AJ1" s="74"/>
      <c r="AK1" s="74"/>
      <c r="AL1" s="74"/>
      <c r="AM1" s="74"/>
      <c r="AN1" s="74"/>
      <c r="AO1" s="76"/>
      <c r="AQ1" s="21" t="s">
        <v>28</v>
      </c>
      <c r="AR1" s="21"/>
      <c r="AS1" s="21" t="s">
        <v>43</v>
      </c>
      <c r="AT1" s="21" t="s">
        <v>43</v>
      </c>
    </row>
    <row r="2" spans="1:46">
      <c r="A2" s="333"/>
      <c r="B2" s="334"/>
      <c r="C2" s="334"/>
      <c r="D2" s="334"/>
      <c r="E2" s="334"/>
      <c r="F2" s="334"/>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8"/>
      <c r="AQ2" s="126" t="s">
        <v>89</v>
      </c>
      <c r="AR2" s="21"/>
      <c r="AS2" s="21"/>
      <c r="AT2" s="21"/>
    </row>
    <row r="3" spans="1:46" ht="18.75">
      <c r="A3" s="442" t="s">
        <v>95</v>
      </c>
      <c r="B3" s="443"/>
      <c r="C3" s="443"/>
      <c r="D3" s="443"/>
      <c r="E3" s="443"/>
      <c r="F3" s="443"/>
      <c r="G3" s="443"/>
      <c r="H3" s="443"/>
      <c r="I3" s="443"/>
      <c r="J3" s="443"/>
      <c r="K3" s="443"/>
      <c r="L3" s="443"/>
      <c r="M3" s="443"/>
      <c r="N3" s="443"/>
      <c r="O3" s="443"/>
      <c r="P3" s="443"/>
      <c r="Q3" s="443"/>
      <c r="R3" s="443"/>
      <c r="S3" s="443"/>
      <c r="T3" s="444"/>
      <c r="U3" s="316"/>
      <c r="V3" s="316"/>
      <c r="W3" s="316"/>
      <c r="X3" s="316"/>
      <c r="Y3" s="316"/>
      <c r="Z3" s="316"/>
      <c r="AA3" s="316"/>
      <c r="AB3" s="316"/>
      <c r="AC3" s="316"/>
      <c r="AD3" s="316"/>
      <c r="AE3" s="316"/>
      <c r="AF3" s="316"/>
      <c r="AG3" s="316"/>
      <c r="AH3" s="316"/>
      <c r="AI3" s="316"/>
      <c r="AJ3" s="316"/>
      <c r="AK3" s="316"/>
      <c r="AL3" s="316"/>
      <c r="AM3" s="316"/>
      <c r="AN3" s="316"/>
      <c r="AO3" s="317"/>
      <c r="AQ3" s="126" t="s">
        <v>90</v>
      </c>
      <c r="AR3" s="21"/>
      <c r="AS3" s="21"/>
      <c r="AT3" s="21"/>
    </row>
    <row r="4" spans="1:41" ht="27.75" customHeight="1">
      <c r="A4" s="176" t="s">
        <v>82</v>
      </c>
      <c r="B4" s="248"/>
      <c r="C4" s="248"/>
      <c r="D4" s="248"/>
      <c r="E4" s="313"/>
      <c r="F4" s="313"/>
      <c r="G4" s="313"/>
      <c r="H4" s="313"/>
      <c r="I4" s="313"/>
      <c r="J4" s="313"/>
      <c r="K4" s="313"/>
      <c r="L4" s="313"/>
      <c r="M4" s="313"/>
      <c r="N4" s="313"/>
      <c r="O4" s="313"/>
      <c r="P4" s="313"/>
      <c r="Q4" s="313"/>
      <c r="R4" s="313"/>
      <c r="S4" s="313"/>
      <c r="T4" s="445" t="s">
        <v>85</v>
      </c>
      <c r="U4" s="446"/>
      <c r="V4" s="446"/>
      <c r="W4" s="446"/>
      <c r="X4" s="446"/>
      <c r="Y4" s="446"/>
      <c r="Z4" s="446"/>
      <c r="AA4" s="446"/>
      <c r="AB4" s="446"/>
      <c r="AC4" s="446"/>
      <c r="AD4" s="446"/>
      <c r="AE4" s="446"/>
      <c r="AF4" s="446"/>
      <c r="AG4" s="446"/>
      <c r="AH4" s="446"/>
      <c r="AI4" s="446"/>
      <c r="AJ4" s="446"/>
      <c r="AK4" s="446"/>
      <c r="AL4" s="446"/>
      <c r="AM4" s="446"/>
      <c r="AN4" s="446"/>
      <c r="AO4" s="447"/>
    </row>
    <row r="5" spans="1:41" ht="8.1" customHeight="1">
      <c r="A5" s="175"/>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7"/>
    </row>
    <row r="6" spans="1:41" ht="8.1" customHeight="1">
      <c r="A6" s="175"/>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7"/>
    </row>
    <row r="7" spans="1:41" ht="21.75" customHeight="1">
      <c r="A7" s="176" t="s">
        <v>83</v>
      </c>
      <c r="B7" s="248"/>
      <c r="C7" s="248"/>
      <c r="D7" s="248"/>
      <c r="E7" s="250"/>
      <c r="F7" s="312"/>
      <c r="G7" s="312"/>
      <c r="H7" s="312"/>
      <c r="I7" s="312"/>
      <c r="J7" s="312"/>
      <c r="K7" s="312"/>
      <c r="L7" s="312"/>
      <c r="M7" s="312"/>
      <c r="N7" s="312"/>
      <c r="O7" s="312"/>
      <c r="P7" s="312"/>
      <c r="Q7" s="312"/>
      <c r="R7" s="312"/>
      <c r="S7" s="312"/>
      <c r="T7" s="37"/>
      <c r="U7" s="380" t="s">
        <v>84</v>
      </c>
      <c r="V7" s="246"/>
      <c r="W7" s="246"/>
      <c r="X7" s="246"/>
      <c r="Y7" s="246"/>
      <c r="Z7" s="298"/>
      <c r="AA7" s="298"/>
      <c r="AB7" s="298"/>
      <c r="AC7" s="298"/>
      <c r="AD7" s="298"/>
      <c r="AE7" s="298"/>
      <c r="AF7" s="298"/>
      <c r="AG7" s="298"/>
      <c r="AH7" s="298"/>
      <c r="AI7" s="298"/>
      <c r="AJ7" s="298"/>
      <c r="AK7" s="298"/>
      <c r="AL7" s="298"/>
      <c r="AM7" s="298"/>
      <c r="AN7" s="298"/>
      <c r="AO7" s="299"/>
    </row>
    <row r="8" spans="1:41" ht="21.75" customHeight="1">
      <c r="A8" s="279"/>
      <c r="B8" s="280"/>
      <c r="C8" s="280"/>
      <c r="D8" s="280"/>
      <c r="E8" s="280"/>
      <c r="F8" s="280"/>
      <c r="G8" s="280"/>
      <c r="H8" s="280"/>
      <c r="I8" s="280"/>
      <c r="J8" s="280"/>
      <c r="K8" s="280"/>
      <c r="L8" s="280"/>
      <c r="M8" s="280"/>
      <c r="N8" s="280"/>
      <c r="O8" s="280"/>
      <c r="P8" s="280"/>
      <c r="Q8" s="280"/>
      <c r="R8" s="280"/>
      <c r="S8" s="280"/>
      <c r="T8" s="78"/>
      <c r="U8" s="430" t="s">
        <v>86</v>
      </c>
      <c r="V8" s="296"/>
      <c r="W8" s="296"/>
      <c r="X8" s="296"/>
      <c r="Y8" s="297"/>
      <c r="Z8" s="298"/>
      <c r="AA8" s="298"/>
      <c r="AB8" s="298"/>
      <c r="AC8" s="298"/>
      <c r="AD8" s="298"/>
      <c r="AE8" s="298"/>
      <c r="AF8" s="298"/>
      <c r="AG8" s="298"/>
      <c r="AH8" s="298"/>
      <c r="AI8" s="298"/>
      <c r="AJ8" s="298"/>
      <c r="AK8" s="298"/>
      <c r="AL8" s="298"/>
      <c r="AM8" s="298"/>
      <c r="AN8" s="298"/>
      <c r="AO8" s="299"/>
    </row>
    <row r="9" spans="1:41" ht="21.75" customHeight="1">
      <c r="A9" s="279"/>
      <c r="B9" s="280"/>
      <c r="C9" s="280"/>
      <c r="D9" s="280"/>
      <c r="E9" s="280"/>
      <c r="F9" s="280"/>
      <c r="G9" s="280"/>
      <c r="H9" s="280"/>
      <c r="I9" s="280"/>
      <c r="J9" s="280"/>
      <c r="K9" s="280"/>
      <c r="L9" s="280"/>
      <c r="M9" s="280"/>
      <c r="N9" s="280"/>
      <c r="O9" s="280"/>
      <c r="P9" s="280"/>
      <c r="Q9" s="280"/>
      <c r="R9" s="280"/>
      <c r="S9" s="280"/>
      <c r="T9" s="37"/>
      <c r="U9" s="369" t="s">
        <v>87</v>
      </c>
      <c r="V9" s="369"/>
      <c r="W9" s="369"/>
      <c r="X9" s="369"/>
      <c r="Y9" s="369"/>
      <c r="Z9" s="369"/>
      <c r="AA9" s="369"/>
      <c r="AB9" s="369"/>
      <c r="AC9" s="281"/>
      <c r="AD9" s="281"/>
      <c r="AE9" s="281"/>
      <c r="AF9" s="281"/>
      <c r="AG9" s="281"/>
      <c r="AH9" s="123"/>
      <c r="AI9" s="124" t="s">
        <v>12</v>
      </c>
      <c r="AJ9" s="123"/>
      <c r="AK9" s="281"/>
      <c r="AL9" s="281"/>
      <c r="AM9" s="281"/>
      <c r="AN9" s="281"/>
      <c r="AO9" s="282"/>
    </row>
    <row r="10" spans="1:41">
      <c r="A10" s="381"/>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7"/>
    </row>
    <row r="11" spans="1:47" s="51" customFormat="1" ht="18" customHeight="1">
      <c r="A11" s="408" t="s">
        <v>29</v>
      </c>
      <c r="B11" s="409"/>
      <c r="C11" s="409"/>
      <c r="D11" s="409"/>
      <c r="E11" s="409"/>
      <c r="F11" s="409"/>
      <c r="G11" s="409"/>
      <c r="H11" s="409"/>
      <c r="I11" s="409"/>
      <c r="J11" s="409"/>
      <c r="K11" s="409"/>
      <c r="L11" s="409"/>
      <c r="M11" s="409"/>
      <c r="N11" s="409"/>
      <c r="O11" s="409"/>
      <c r="P11" s="409"/>
      <c r="Q11" s="409"/>
      <c r="R11" s="410"/>
      <c r="S11" s="411" t="s">
        <v>27</v>
      </c>
      <c r="T11" s="412"/>
      <c r="U11" s="412"/>
      <c r="V11" s="412"/>
      <c r="W11" s="412"/>
      <c r="X11" s="412"/>
      <c r="Y11" s="413"/>
      <c r="Z11" s="433" t="s">
        <v>28</v>
      </c>
      <c r="AA11" s="434"/>
      <c r="AB11" s="434"/>
      <c r="AC11" s="434"/>
      <c r="AD11" s="434"/>
      <c r="AE11" s="434"/>
      <c r="AF11" s="434"/>
      <c r="AG11" s="434"/>
      <c r="AH11" s="434"/>
      <c r="AI11" s="434"/>
      <c r="AJ11" s="434"/>
      <c r="AK11" s="434"/>
      <c r="AL11" s="41"/>
      <c r="AM11" s="41"/>
      <c r="AN11" s="41"/>
      <c r="AO11" s="42"/>
      <c r="AU11"/>
    </row>
    <row r="12" spans="1:44" s="51" customFormat="1" ht="18" customHeight="1">
      <c r="A12" s="435" t="s">
        <v>9</v>
      </c>
      <c r="B12" s="436"/>
      <c r="C12" s="286"/>
      <c r="D12" s="287"/>
      <c r="E12" s="287"/>
      <c r="F12" s="287"/>
      <c r="G12" s="287"/>
      <c r="H12" s="287"/>
      <c r="I12" s="287"/>
      <c r="J12" s="287"/>
      <c r="K12" s="288"/>
      <c r="L12" s="435" t="s">
        <v>30</v>
      </c>
      <c r="M12" s="436"/>
      <c r="N12" s="286"/>
      <c r="O12" s="287"/>
      <c r="P12" s="287"/>
      <c r="Q12" s="287"/>
      <c r="R12" s="287"/>
      <c r="S12" s="287"/>
      <c r="T12" s="287"/>
      <c r="U12" s="287"/>
      <c r="V12" s="287"/>
      <c r="W12" s="288"/>
      <c r="X12" s="435" t="s">
        <v>10</v>
      </c>
      <c r="Y12" s="437"/>
      <c r="Z12" s="437"/>
      <c r="AA12" s="438"/>
      <c r="AB12" s="439" t="s">
        <v>43</v>
      </c>
      <c r="AC12" s="440"/>
      <c r="AD12" s="440"/>
      <c r="AE12" s="440"/>
      <c r="AF12" s="440"/>
      <c r="AG12" s="441"/>
      <c r="AH12" s="405" t="s">
        <v>24</v>
      </c>
      <c r="AI12" s="406"/>
      <c r="AJ12" s="406"/>
      <c r="AK12" s="407"/>
      <c r="AL12" s="370" t="s">
        <v>43</v>
      </c>
      <c r="AM12" s="371"/>
      <c r="AN12" s="371"/>
      <c r="AO12" s="372"/>
      <c r="AQ12" s="52"/>
      <c r="AR12" s="52"/>
    </row>
    <row r="13" spans="1:44" s="54" customFormat="1" ht="18" customHeight="1">
      <c r="A13" s="99"/>
      <c r="B13" s="98"/>
      <c r="C13" s="98"/>
      <c r="D13" s="98"/>
      <c r="E13" s="98"/>
      <c r="F13" s="98"/>
      <c r="G13" s="98"/>
      <c r="H13" s="98"/>
      <c r="I13" s="98"/>
      <c r="J13" s="98"/>
      <c r="K13" s="98"/>
      <c r="L13" s="98"/>
      <c r="M13" s="98"/>
      <c r="N13" s="106"/>
      <c r="O13" s="98"/>
      <c r="P13" s="98"/>
      <c r="Q13" s="98"/>
      <c r="R13" s="98"/>
      <c r="S13" s="98"/>
      <c r="T13" s="98"/>
      <c r="U13" s="98"/>
      <c r="V13" s="98"/>
      <c r="W13" s="98"/>
      <c r="X13" s="98"/>
      <c r="Y13" s="98"/>
      <c r="Z13" s="98"/>
      <c r="AA13" s="98"/>
      <c r="AB13" s="100"/>
      <c r="AC13" s="100"/>
      <c r="AD13" s="100"/>
      <c r="AE13" s="100"/>
      <c r="AF13" s="100"/>
      <c r="AG13" s="101"/>
      <c r="AH13" s="431" t="s">
        <v>8</v>
      </c>
      <c r="AI13" s="431"/>
      <c r="AJ13" s="431"/>
      <c r="AK13" s="431"/>
      <c r="AL13" s="431"/>
      <c r="AM13" s="431"/>
      <c r="AN13" s="431"/>
      <c r="AO13" s="432"/>
      <c r="AP13" s="53"/>
      <c r="AQ13" s="53"/>
      <c r="AR13" s="53"/>
    </row>
    <row r="14" spans="1:41" s="54" customFormat="1" ht="21" customHeight="1">
      <c r="A14" s="364" t="s">
        <v>0</v>
      </c>
      <c r="B14" s="365"/>
      <c r="C14" s="365"/>
      <c r="D14" s="366"/>
      <c r="E14" s="364" t="s">
        <v>7</v>
      </c>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6"/>
      <c r="AD14" s="373" t="s">
        <v>40</v>
      </c>
      <c r="AE14" s="374"/>
      <c r="AF14" s="374"/>
      <c r="AG14" s="375"/>
      <c r="AH14" s="376" t="s">
        <v>39</v>
      </c>
      <c r="AI14" s="377"/>
      <c r="AJ14" s="377"/>
      <c r="AK14" s="378"/>
      <c r="AL14" s="376" t="s">
        <v>42</v>
      </c>
      <c r="AM14" s="377"/>
      <c r="AN14" s="377"/>
      <c r="AO14" s="378"/>
    </row>
    <row r="15" spans="1:50" s="51" customFormat="1" ht="18" customHeight="1">
      <c r="A15" s="198"/>
      <c r="B15" s="198"/>
      <c r="C15" s="198"/>
      <c r="D15" s="198"/>
      <c r="E15" s="189"/>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1"/>
      <c r="AD15" s="186">
        <v>0</v>
      </c>
      <c r="AE15" s="187"/>
      <c r="AF15" s="187"/>
      <c r="AG15" s="188"/>
      <c r="AH15" s="367">
        <f>VLOOKUP(AP15,$AW$15:$AX$17,2,FALSE)</f>
        <v>45</v>
      </c>
      <c r="AI15" s="368" t="e">
        <f>VLOOKUP(AE15,$AW$15:$AX$17,2,FALSE)</f>
        <v>#N/A</v>
      </c>
      <c r="AJ15" s="368" t="e">
        <f>VLOOKUP(AF15,$AW$15:$AX$17,2,FALSE)</f>
        <v>#N/A</v>
      </c>
      <c r="AK15" s="73" t="s">
        <v>38</v>
      </c>
      <c r="AL15" s="361">
        <f>+$AD15*AH15/100</f>
        <v>0</v>
      </c>
      <c r="AM15" s="362"/>
      <c r="AN15" s="362"/>
      <c r="AO15" s="363"/>
      <c r="AP15" s="55" t="str">
        <f>CONCATENATE($Z$11,$AB$12,$AL$12)</f>
        <v>Personal Vehiclen/an/a</v>
      </c>
      <c r="AQ15" s="56"/>
      <c r="AR15" s="56"/>
      <c r="AT15" s="51">
        <f>VLOOKUP(AP15,$AW$15:$AX$17,2,FALSE)</f>
        <v>45</v>
      </c>
      <c r="AW15" s="55" t="s">
        <v>120</v>
      </c>
      <c r="AX15" s="51">
        <v>45</v>
      </c>
    </row>
    <row r="16" spans="1:50" s="51" customFormat="1" ht="18" customHeight="1">
      <c r="A16" s="198"/>
      <c r="B16" s="198"/>
      <c r="C16" s="198"/>
      <c r="D16" s="198"/>
      <c r="E16" s="189"/>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1"/>
      <c r="AD16" s="186">
        <v>0</v>
      </c>
      <c r="AE16" s="187"/>
      <c r="AF16" s="187"/>
      <c r="AG16" s="188"/>
      <c r="AH16" s="367">
        <f>VLOOKUP(AP16,$AW$15:$AX$17,2,FALSE)</f>
        <v>45</v>
      </c>
      <c r="AI16" s="368" t="e">
        <f>VLOOKUP(AE16,$AW$15:$AX$17,2,FALSE)</f>
        <v>#N/A</v>
      </c>
      <c r="AJ16" s="368" t="e">
        <f>VLOOKUP(AF16,$AW$15:$AX$17,2,FALSE)</f>
        <v>#N/A</v>
      </c>
      <c r="AK16" s="73" t="s">
        <v>38</v>
      </c>
      <c r="AL16" s="361">
        <f>+$AD16*AH16/100</f>
        <v>0</v>
      </c>
      <c r="AM16" s="362"/>
      <c r="AN16" s="362"/>
      <c r="AO16" s="363"/>
      <c r="AP16" s="55" t="str">
        <f>CONCATENATE($Z$11,$AB$12,$AL$12)</f>
        <v>Personal Vehiclen/an/a</v>
      </c>
      <c r="AQ16" s="56"/>
      <c r="AR16" s="56"/>
      <c r="AT16" s="51">
        <f>VLOOKUP(AP16,$AW$15:$AX$17,2,FALSE)</f>
        <v>45</v>
      </c>
      <c r="AW16" s="55" t="s">
        <v>121</v>
      </c>
      <c r="AX16" s="51">
        <v>24</v>
      </c>
    </row>
    <row r="17" spans="1:50" s="51" customFormat="1" ht="18" customHeight="1">
      <c r="A17" s="198"/>
      <c r="B17" s="198"/>
      <c r="C17" s="198"/>
      <c r="D17" s="198"/>
      <c r="E17" s="189"/>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1"/>
      <c r="AD17" s="186">
        <v>0</v>
      </c>
      <c r="AE17" s="187"/>
      <c r="AF17" s="187"/>
      <c r="AG17" s="188"/>
      <c r="AH17" s="367">
        <f>VLOOKUP(AP17,$AW$15:$AX$17,2,FALSE)</f>
        <v>45</v>
      </c>
      <c r="AI17" s="368" t="e">
        <f>VLOOKUP(AE17,$AW$15:$AX$17,2,FALSE)</f>
        <v>#N/A</v>
      </c>
      <c r="AJ17" s="368" t="e">
        <f>VLOOKUP(AF17,$AW$15:$AX$17,2,FALSE)</f>
        <v>#N/A</v>
      </c>
      <c r="AK17" s="73" t="s">
        <v>38</v>
      </c>
      <c r="AL17" s="361">
        <f>+$AD17*AH17/100</f>
        <v>0</v>
      </c>
      <c r="AM17" s="362"/>
      <c r="AN17" s="362"/>
      <c r="AO17" s="363"/>
      <c r="AP17" s="55" t="str">
        <f>CONCATENATE($Z$11,$AB$12,$AL$12)</f>
        <v>Personal Vehiclen/an/a</v>
      </c>
      <c r="AQ17" s="56"/>
      <c r="AR17" s="56"/>
      <c r="AT17" s="51">
        <f>VLOOKUP(AP17,$AW$15:$AX$17,2,FALSE)</f>
        <v>45</v>
      </c>
      <c r="AW17" s="55" t="s">
        <v>122</v>
      </c>
      <c r="AX17" s="51">
        <v>20</v>
      </c>
    </row>
    <row r="18" spans="1:46" s="51" customFormat="1" ht="18" customHeight="1">
      <c r="A18" s="198"/>
      <c r="B18" s="198"/>
      <c r="C18" s="198"/>
      <c r="D18" s="198"/>
      <c r="E18" s="189"/>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1"/>
      <c r="AD18" s="186">
        <v>0</v>
      </c>
      <c r="AE18" s="187"/>
      <c r="AF18" s="187"/>
      <c r="AG18" s="188"/>
      <c r="AH18" s="367">
        <f>VLOOKUP(AP18,$AW$15:$AX$17,2,FALSE)</f>
        <v>45</v>
      </c>
      <c r="AI18" s="368" t="e">
        <f>VLOOKUP(AE18,$AW$15:$AX$17,2,FALSE)</f>
        <v>#N/A</v>
      </c>
      <c r="AJ18" s="368" t="e">
        <f>VLOOKUP(AF18,$AW$15:$AX$17,2,FALSE)</f>
        <v>#N/A</v>
      </c>
      <c r="AK18" s="73" t="s">
        <v>38</v>
      </c>
      <c r="AL18" s="361">
        <f>+$AD18*AH18/100</f>
        <v>0</v>
      </c>
      <c r="AM18" s="362"/>
      <c r="AN18" s="362"/>
      <c r="AO18" s="363"/>
      <c r="AP18" s="55" t="str">
        <f>CONCATENATE($Z$11,$AB$12,$AL$12)</f>
        <v>Personal Vehiclen/an/a</v>
      </c>
      <c r="AQ18" s="56"/>
      <c r="AR18" s="56"/>
      <c r="AT18" s="51">
        <f>VLOOKUP(AP18,$AW$15:$AX$17,2,FALSE)</f>
        <v>45</v>
      </c>
    </row>
    <row r="19" spans="1:46" s="51" customFormat="1" ht="18" customHeight="1">
      <c r="A19" s="198"/>
      <c r="B19" s="198"/>
      <c r="C19" s="198"/>
      <c r="D19" s="198"/>
      <c r="E19" s="189"/>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1"/>
      <c r="AD19" s="186">
        <v>0</v>
      </c>
      <c r="AE19" s="187"/>
      <c r="AF19" s="187"/>
      <c r="AG19" s="188"/>
      <c r="AH19" s="367">
        <f>VLOOKUP(AP19,$AW$15:$AX$17,2,FALSE)</f>
        <v>45</v>
      </c>
      <c r="AI19" s="368" t="e">
        <f>VLOOKUP(AE19,$AW$15:$AX$17,2,FALSE)</f>
        <v>#N/A</v>
      </c>
      <c r="AJ19" s="368" t="e">
        <f>VLOOKUP(AF19,$AW$15:$AX$17,2,FALSE)</f>
        <v>#N/A</v>
      </c>
      <c r="AK19" s="73" t="s">
        <v>38</v>
      </c>
      <c r="AL19" s="361">
        <f>+$AD19*AH19/100</f>
        <v>0</v>
      </c>
      <c r="AM19" s="362"/>
      <c r="AN19" s="362"/>
      <c r="AO19" s="363"/>
      <c r="AP19" s="55" t="str">
        <f>CONCATENATE($Z$11,$AB$12,$AL$12)</f>
        <v>Personal Vehiclen/an/a</v>
      </c>
      <c r="AQ19" s="56"/>
      <c r="AR19" s="56"/>
      <c r="AT19" s="51">
        <f>VLOOKUP(AP19,$AW$15:$AX$17,2,FALSE)</f>
        <v>45</v>
      </c>
    </row>
    <row r="20" spans="1:46" s="51" customFormat="1" ht="18" customHeight="1" thickBot="1">
      <c r="A20" s="198"/>
      <c r="B20" s="198"/>
      <c r="C20" s="198"/>
      <c r="D20" s="198"/>
      <c r="E20" s="189"/>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1"/>
      <c r="AD20" s="186">
        <v>0</v>
      </c>
      <c r="AE20" s="187"/>
      <c r="AF20" s="187"/>
      <c r="AG20" s="188"/>
      <c r="AH20" s="367">
        <f>VLOOKUP(AP20,$AW$15:$AX$17,2,FALSE)</f>
        <v>45</v>
      </c>
      <c r="AI20" s="368" t="e">
        <f>VLOOKUP(AE20,$AW$15:$AX$17,2,FALSE)</f>
        <v>#N/A</v>
      </c>
      <c r="AJ20" s="368" t="e">
        <f>VLOOKUP(AF20,$AW$15:$AX$17,2,FALSE)</f>
        <v>#N/A</v>
      </c>
      <c r="AK20" s="73" t="s">
        <v>38</v>
      </c>
      <c r="AL20" s="361">
        <f>+$AD20*AH20/100</f>
        <v>0</v>
      </c>
      <c r="AM20" s="362"/>
      <c r="AN20" s="362"/>
      <c r="AO20" s="363"/>
      <c r="AP20" s="55" t="str">
        <f>CONCATENATE($Z$11,$AB$12,$AL$12)</f>
        <v>Personal Vehiclen/an/a</v>
      </c>
      <c r="AQ20" s="56"/>
      <c r="AR20" s="56"/>
      <c r="AT20" s="51">
        <f>VLOOKUP(AP20,$AW$15:$AX$17,2,FALSE)</f>
        <v>45</v>
      </c>
    </row>
    <row r="21" spans="1:49" s="58" customFormat="1" ht="18" customHeight="1" thickBot="1">
      <c r="A21" s="172"/>
      <c r="B21" s="173"/>
      <c r="C21" s="173"/>
      <c r="D21" s="173"/>
      <c r="E21" s="174" t="s">
        <v>41</v>
      </c>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352"/>
      <c r="AL21" s="402">
        <f>SUM(AL15:AO20)</f>
        <v>0</v>
      </c>
      <c r="AM21" s="403"/>
      <c r="AN21" s="403"/>
      <c r="AO21" s="404"/>
      <c r="AP21" s="57"/>
      <c r="AQ21" s="57"/>
      <c r="AR21" s="57"/>
      <c r="AT21" s="51"/>
      <c r="AU21" s="55"/>
      <c r="AW21" s="55"/>
    </row>
    <row r="22" spans="1:49" s="58" customFormat="1" ht="12" customHeight="1">
      <c r="A22" s="172"/>
      <c r="B22" s="173"/>
      <c r="C22" s="173"/>
      <c r="D22" s="17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4"/>
      <c r="AM22" s="45"/>
      <c r="AN22" s="45"/>
      <c r="AO22" s="46"/>
      <c r="AT22" s="51"/>
      <c r="AW22" s="55"/>
    </row>
    <row r="23" spans="1:41" s="51" customFormat="1" ht="18" customHeight="1">
      <c r="A23" s="38" t="s">
        <v>15</v>
      </c>
      <c r="B23" s="39"/>
      <c r="C23" s="40"/>
      <c r="D23" s="40"/>
      <c r="E23" s="103"/>
      <c r="F23" s="103"/>
      <c r="G23" s="104"/>
      <c r="H23" s="103"/>
      <c r="I23" s="103"/>
      <c r="J23" s="104" t="s">
        <v>14</v>
      </c>
      <c r="K23" s="40"/>
      <c r="L23" s="40"/>
      <c r="M23" s="40"/>
      <c r="N23" s="40"/>
      <c r="O23" s="40"/>
      <c r="P23" s="40"/>
      <c r="Q23" s="40"/>
      <c r="R23" s="40"/>
      <c r="S23" s="40"/>
      <c r="T23" s="40"/>
      <c r="U23" s="40"/>
      <c r="V23" s="40"/>
      <c r="W23" s="40"/>
      <c r="X23" s="173"/>
      <c r="Y23" s="173"/>
      <c r="Z23" s="173"/>
      <c r="AA23" s="173"/>
      <c r="AB23" s="173"/>
      <c r="AC23" s="173"/>
      <c r="AD23" s="47"/>
      <c r="AE23" s="48"/>
      <c r="AF23" s="48"/>
      <c r="AG23" s="48"/>
      <c r="AH23" s="102"/>
      <c r="AI23" s="102"/>
      <c r="AJ23" s="102"/>
      <c r="AK23" s="102"/>
      <c r="AL23" s="41"/>
      <c r="AM23" s="41"/>
      <c r="AN23" s="41"/>
      <c r="AO23" s="42"/>
    </row>
    <row r="24" spans="1:50" s="54" customFormat="1" ht="21" customHeight="1">
      <c r="A24" s="399" t="s">
        <v>0</v>
      </c>
      <c r="B24" s="400"/>
      <c r="C24" s="400"/>
      <c r="D24" s="401"/>
      <c r="E24" s="399" t="s">
        <v>44</v>
      </c>
      <c r="F24" s="400"/>
      <c r="G24" s="400"/>
      <c r="H24" s="400"/>
      <c r="I24" s="400"/>
      <c r="J24" s="401"/>
      <c r="K24" s="424" t="s">
        <v>13</v>
      </c>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6"/>
      <c r="AL24" s="399" t="s">
        <v>65</v>
      </c>
      <c r="AM24" s="400"/>
      <c r="AN24" s="400"/>
      <c r="AO24" s="401"/>
      <c r="AT24" s="54"/>
      <c r="AU24" s="54"/>
      <c r="AV24" s="54"/>
      <c r="AW24" s="55"/>
      <c r="AX24" s="54"/>
    </row>
    <row r="25" spans="1:50" s="54" customFormat="1" ht="9" customHeight="1">
      <c r="A25" s="364"/>
      <c r="B25" s="365"/>
      <c r="C25" s="365"/>
      <c r="D25" s="366"/>
      <c r="E25" s="364"/>
      <c r="F25" s="365"/>
      <c r="G25" s="365"/>
      <c r="H25" s="365"/>
      <c r="I25" s="365"/>
      <c r="J25" s="366"/>
      <c r="K25" s="427"/>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9"/>
      <c r="AL25" s="364" t="s">
        <v>6</v>
      </c>
      <c r="AM25" s="365"/>
      <c r="AN25" s="365"/>
      <c r="AO25" s="366"/>
      <c r="AT25" s="54"/>
      <c r="AU25" s="54"/>
      <c r="AV25" s="54"/>
      <c r="AW25" s="126"/>
      <c r="AX25" s="54"/>
    </row>
    <row r="26" spans="1:51" s="52" customFormat="1" ht="22.15" customHeight="1">
      <c r="A26" s="192"/>
      <c r="B26" s="193"/>
      <c r="C26" s="193"/>
      <c r="D26" s="194"/>
      <c r="E26" s="337"/>
      <c r="F26" s="338"/>
      <c r="G26" s="338"/>
      <c r="H26" s="338"/>
      <c r="I26" s="338"/>
      <c r="J26" s="339"/>
      <c r="K26" s="353"/>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5"/>
      <c r="AL26" s="232"/>
      <c r="AM26" s="233"/>
      <c r="AN26" s="233"/>
      <c r="AO26" s="234"/>
      <c r="AR26" s="52" t="s">
        <v>91</v>
      </c>
      <c r="AY26" s="54"/>
    </row>
    <row r="27" spans="1:51" s="51" customFormat="1" ht="23.45" customHeight="1">
      <c r="A27" s="192"/>
      <c r="B27" s="193"/>
      <c r="C27" s="193"/>
      <c r="D27" s="194"/>
      <c r="E27" s="337"/>
      <c r="F27" s="338"/>
      <c r="G27" s="338"/>
      <c r="H27" s="338"/>
      <c r="I27" s="338"/>
      <c r="J27" s="339"/>
      <c r="K27" s="353"/>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5"/>
      <c r="AL27" s="232"/>
      <c r="AM27" s="233"/>
      <c r="AN27" s="233"/>
      <c r="AO27" s="234"/>
      <c r="AR27" s="51" t="s">
        <v>52</v>
      </c>
      <c r="AY27" s="54"/>
    </row>
    <row r="28" spans="1:51" s="51" customFormat="1" ht="22.9" customHeight="1">
      <c r="A28" s="192"/>
      <c r="B28" s="193"/>
      <c r="C28" s="193"/>
      <c r="D28" s="194"/>
      <c r="E28" s="337"/>
      <c r="F28" s="338"/>
      <c r="G28" s="338"/>
      <c r="H28" s="338"/>
      <c r="I28" s="338"/>
      <c r="J28" s="339"/>
      <c r="K28" s="353"/>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5"/>
      <c r="AL28" s="232"/>
      <c r="AM28" s="233"/>
      <c r="AN28" s="233"/>
      <c r="AO28" s="234"/>
      <c r="AR28" s="51" t="s">
        <v>55</v>
      </c>
      <c r="AY28" s="54"/>
    </row>
    <row r="29" spans="1:51" s="51" customFormat="1" ht="22.15" customHeight="1">
      <c r="A29" s="192"/>
      <c r="B29" s="193"/>
      <c r="C29" s="193"/>
      <c r="D29" s="194"/>
      <c r="E29" s="337"/>
      <c r="F29" s="338"/>
      <c r="G29" s="338"/>
      <c r="H29" s="338"/>
      <c r="I29" s="338"/>
      <c r="J29" s="339"/>
      <c r="K29" s="353"/>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5"/>
      <c r="AL29" s="232"/>
      <c r="AM29" s="233"/>
      <c r="AN29" s="233"/>
      <c r="AO29" s="234"/>
      <c r="AR29" s="51" t="s">
        <v>56</v>
      </c>
      <c r="AY29" s="54"/>
    </row>
    <row r="30" spans="1:51" s="51" customFormat="1" ht="23.45" customHeight="1">
      <c r="A30" s="192"/>
      <c r="B30" s="193"/>
      <c r="C30" s="193"/>
      <c r="D30" s="194"/>
      <c r="E30" s="337"/>
      <c r="F30" s="338"/>
      <c r="G30" s="338"/>
      <c r="H30" s="338"/>
      <c r="I30" s="338"/>
      <c r="J30" s="339"/>
      <c r="K30" s="353"/>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5"/>
      <c r="AL30" s="232"/>
      <c r="AM30" s="233"/>
      <c r="AN30" s="233"/>
      <c r="AO30" s="234"/>
      <c r="AR30" s="51" t="s">
        <v>92</v>
      </c>
      <c r="AY30" s="54"/>
    </row>
    <row r="31" spans="1:51" s="51" customFormat="1" ht="22.9" customHeight="1">
      <c r="A31" s="192"/>
      <c r="B31" s="193"/>
      <c r="C31" s="193"/>
      <c r="D31" s="194"/>
      <c r="E31" s="337"/>
      <c r="F31" s="338"/>
      <c r="G31" s="338"/>
      <c r="H31" s="338"/>
      <c r="I31" s="338"/>
      <c r="J31" s="339"/>
      <c r="K31" s="353"/>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5"/>
      <c r="AL31" s="232"/>
      <c r="AM31" s="233"/>
      <c r="AN31" s="233"/>
      <c r="AO31" s="234"/>
      <c r="AR31" s="51" t="s">
        <v>66</v>
      </c>
      <c r="AY31" s="54"/>
    </row>
    <row r="32" spans="1:51" s="51" customFormat="1" ht="18" customHeight="1">
      <c r="A32" s="192"/>
      <c r="B32" s="193"/>
      <c r="C32" s="193"/>
      <c r="D32" s="194"/>
      <c r="E32" s="337"/>
      <c r="F32" s="338"/>
      <c r="G32" s="338"/>
      <c r="H32" s="338"/>
      <c r="I32" s="338"/>
      <c r="J32" s="339"/>
      <c r="K32" s="353"/>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5"/>
      <c r="AL32" s="232"/>
      <c r="AM32" s="233"/>
      <c r="AN32" s="233"/>
      <c r="AO32" s="234"/>
      <c r="AY32" s="54"/>
    </row>
    <row r="33" spans="1:51" s="51" customFormat="1" ht="21.6" customHeight="1">
      <c r="A33" s="192"/>
      <c r="B33" s="193"/>
      <c r="C33" s="193"/>
      <c r="D33" s="194"/>
      <c r="E33" s="337"/>
      <c r="F33" s="338"/>
      <c r="G33" s="338"/>
      <c r="H33" s="338"/>
      <c r="I33" s="338"/>
      <c r="J33" s="339"/>
      <c r="K33" s="353"/>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5"/>
      <c r="AL33" s="232"/>
      <c r="AM33" s="233"/>
      <c r="AN33" s="233"/>
      <c r="AO33" s="234"/>
      <c r="AR33" s="51" t="s">
        <v>58</v>
      </c>
      <c r="AY33" s="54"/>
    </row>
    <row r="34" spans="1:51" s="51" customFormat="1" ht="18" customHeight="1">
      <c r="A34" s="192"/>
      <c r="B34" s="193"/>
      <c r="C34" s="193"/>
      <c r="D34" s="194"/>
      <c r="E34" s="337"/>
      <c r="F34" s="338"/>
      <c r="G34" s="338"/>
      <c r="H34" s="338"/>
      <c r="I34" s="338"/>
      <c r="J34" s="339"/>
      <c r="K34" s="353"/>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5"/>
      <c r="AL34" s="232"/>
      <c r="AM34" s="233"/>
      <c r="AN34" s="233"/>
      <c r="AO34" s="234"/>
      <c r="AR34" s="51" t="s">
        <v>59</v>
      </c>
      <c r="AY34" s="54"/>
    </row>
    <row r="35" spans="1:51" s="51" customFormat="1" ht="20.45" customHeight="1">
      <c r="A35" s="192"/>
      <c r="B35" s="193"/>
      <c r="C35" s="193"/>
      <c r="D35" s="194"/>
      <c r="E35" s="337"/>
      <c r="F35" s="338"/>
      <c r="G35" s="338"/>
      <c r="H35" s="338"/>
      <c r="I35" s="338"/>
      <c r="J35" s="339"/>
      <c r="K35" s="353"/>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5"/>
      <c r="AL35" s="232"/>
      <c r="AM35" s="233"/>
      <c r="AN35" s="233"/>
      <c r="AO35" s="234"/>
      <c r="AR35" s="51" t="s">
        <v>93</v>
      </c>
      <c r="AY35" s="54"/>
    </row>
    <row r="36" spans="1:51" s="51" customFormat="1" ht="22.15" customHeight="1">
      <c r="A36" s="192"/>
      <c r="B36" s="193"/>
      <c r="C36" s="193"/>
      <c r="D36" s="194"/>
      <c r="E36" s="337"/>
      <c r="F36" s="338"/>
      <c r="G36" s="338"/>
      <c r="H36" s="338"/>
      <c r="I36" s="338"/>
      <c r="J36" s="339"/>
      <c r="K36" s="353"/>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5"/>
      <c r="AL36" s="232"/>
      <c r="AM36" s="233"/>
      <c r="AN36" s="233"/>
      <c r="AO36" s="234"/>
      <c r="AR36" s="51" t="s">
        <v>61</v>
      </c>
      <c r="AY36" s="54"/>
    </row>
    <row r="37" spans="1:51" s="51" customFormat="1" ht="23.45" customHeight="1">
      <c r="A37" s="192"/>
      <c r="B37" s="193"/>
      <c r="C37" s="193"/>
      <c r="D37" s="194"/>
      <c r="E37" s="337"/>
      <c r="F37" s="338"/>
      <c r="G37" s="338"/>
      <c r="H37" s="338"/>
      <c r="I37" s="338"/>
      <c r="J37" s="339"/>
      <c r="K37" s="353"/>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5"/>
      <c r="AL37" s="349"/>
      <c r="AM37" s="350"/>
      <c r="AN37" s="350"/>
      <c r="AO37" s="351"/>
      <c r="AR37" s="51" t="s">
        <v>46</v>
      </c>
      <c r="AY37" s="58"/>
    </row>
    <row r="38" spans="1:51" s="59" customFormat="1" ht="18" customHeight="1">
      <c r="A38" s="418"/>
      <c r="B38" s="419"/>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23"/>
      <c r="AI38" s="423"/>
      <c r="AJ38" s="423"/>
      <c r="AK38" s="423"/>
      <c r="AL38" s="346">
        <f>SUM(AL26:AO37)</f>
        <v>0</v>
      </c>
      <c r="AM38" s="347"/>
      <c r="AN38" s="347"/>
      <c r="AO38" s="348"/>
      <c r="AR38" s="51" t="s">
        <v>48</v>
      </c>
      <c r="AY38" s="58"/>
    </row>
    <row r="39" spans="1:51" s="58" customFormat="1" ht="6" customHeight="1">
      <c r="A39" s="396"/>
      <c r="B39" s="397"/>
      <c r="C39" s="397"/>
      <c r="D39" s="397"/>
      <c r="E39" s="397"/>
      <c r="F39" s="397"/>
      <c r="G39" s="397"/>
      <c r="H39" s="397"/>
      <c r="I39" s="397"/>
      <c r="J39" s="397"/>
      <c r="K39" s="397"/>
      <c r="L39" s="397"/>
      <c r="M39" s="397"/>
      <c r="N39" s="397"/>
      <c r="O39" s="397"/>
      <c r="P39" s="397"/>
      <c r="Q39" s="397"/>
      <c r="R39" s="397"/>
      <c r="S39" s="397"/>
      <c r="T39" s="397"/>
      <c r="U39" s="397"/>
      <c r="V39" s="395"/>
      <c r="W39" s="395"/>
      <c r="X39" s="395"/>
      <c r="Y39" s="395"/>
      <c r="Z39" s="395"/>
      <c r="AA39" s="395"/>
      <c r="AB39" s="395"/>
      <c r="AC39" s="395"/>
      <c r="AD39" s="395"/>
      <c r="AE39" s="395"/>
      <c r="AF39" s="395"/>
      <c r="AG39" s="395"/>
      <c r="AH39" s="109"/>
      <c r="AI39" s="109"/>
      <c r="AJ39" s="109"/>
      <c r="AK39" s="110"/>
      <c r="AL39" s="111"/>
      <c r="AM39" s="109"/>
      <c r="AN39" s="109"/>
      <c r="AO39" s="112"/>
      <c r="AR39" s="59" t="s">
        <v>47</v>
      </c>
      <c r="AY39" s="54"/>
    </row>
    <row r="40" spans="1:51" s="58" customFormat="1" ht="18" customHeight="1">
      <c r="A40" s="176" t="s">
        <v>81</v>
      </c>
      <c r="B40" s="107"/>
      <c r="C40" s="107"/>
      <c r="D40" s="107"/>
      <c r="E40" s="43"/>
      <c r="F40" s="177"/>
      <c r="G40" s="177"/>
      <c r="H40" s="177"/>
      <c r="I40" s="177"/>
      <c r="J40" s="177"/>
      <c r="K40" s="177"/>
      <c r="L40" s="108" t="s">
        <v>16</v>
      </c>
      <c r="M40" s="108"/>
      <c r="N40" s="108" t="s">
        <v>74</v>
      </c>
      <c r="O40" s="177"/>
      <c r="P40" s="177"/>
      <c r="Q40" s="177"/>
      <c r="R40" s="177"/>
      <c r="S40" s="43"/>
      <c r="T40" s="43"/>
      <c r="U40" s="43"/>
      <c r="V40" s="43"/>
      <c r="W40" s="43"/>
      <c r="X40" s="43"/>
      <c r="Y40" s="43"/>
      <c r="Z40" s="43"/>
      <c r="AA40" s="43"/>
      <c r="AB40" s="43"/>
      <c r="AC40" s="43"/>
      <c r="AD40" s="43"/>
      <c r="AE40" s="43"/>
      <c r="AF40" s="43"/>
      <c r="AG40" s="43"/>
      <c r="AH40" s="174"/>
      <c r="AI40" s="43"/>
      <c r="AJ40" s="43"/>
      <c r="AK40" s="43"/>
      <c r="AL40" s="420">
        <f>+AL21+AH38+AL38-AL39</f>
        <v>0</v>
      </c>
      <c r="AM40" s="421"/>
      <c r="AN40" s="421"/>
      <c r="AO40" s="422"/>
      <c r="AR40" s="58" t="s">
        <v>115</v>
      </c>
      <c r="AY40" s="54"/>
    </row>
    <row r="41" spans="1:51" ht="6" customHeight="1">
      <c r="A41" s="175"/>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7"/>
      <c r="AR41" s="181" t="s">
        <v>116</v>
      </c>
      <c r="AY41" s="58"/>
    </row>
    <row r="42" spans="1:51" s="3" customFormat="1" ht="16.5" customHeight="1">
      <c r="A42" s="79"/>
      <c r="B42" s="171" t="s">
        <v>67</v>
      </c>
      <c r="C42" s="171"/>
      <c r="D42" s="171"/>
      <c r="E42" s="171"/>
      <c r="F42" s="171"/>
      <c r="G42" s="171"/>
      <c r="H42" s="178" t="s">
        <v>63</v>
      </c>
      <c r="I42" s="178"/>
      <c r="J42" s="80"/>
      <c r="K42" s="336" t="s">
        <v>71</v>
      </c>
      <c r="L42" s="336"/>
      <c r="M42" s="336"/>
      <c r="N42" s="50"/>
      <c r="O42" s="171" t="s">
        <v>68</v>
      </c>
      <c r="P42" s="171"/>
      <c r="Q42" s="171"/>
      <c r="R42" s="171"/>
      <c r="S42" s="80"/>
      <c r="T42" s="171" t="s">
        <v>69</v>
      </c>
      <c r="U42" s="171"/>
      <c r="V42" s="171"/>
      <c r="W42" s="171"/>
      <c r="X42" s="50"/>
      <c r="Y42" s="171" t="s">
        <v>72</v>
      </c>
      <c r="Z42" s="171"/>
      <c r="AA42" s="171"/>
      <c r="AB42" s="171"/>
      <c r="AC42" s="171" t="s">
        <v>70</v>
      </c>
      <c r="AD42" s="171"/>
      <c r="AE42" s="171"/>
      <c r="AF42" s="171"/>
      <c r="AG42" s="171"/>
      <c r="AH42" s="171"/>
      <c r="AI42" s="86"/>
      <c r="AJ42" s="398" t="s">
        <v>73</v>
      </c>
      <c r="AK42" s="398"/>
      <c r="AL42" s="398"/>
      <c r="AM42" s="398"/>
      <c r="AN42" s="398"/>
      <c r="AO42" s="81"/>
      <c r="AY42" s="58"/>
    </row>
    <row r="43" spans="1:51" s="4" customFormat="1" ht="5.1" customHeight="1">
      <c r="A43" s="175"/>
      <c r="B43" s="37"/>
      <c r="C43" s="37"/>
      <c r="D43" s="37"/>
      <c r="E43" s="37"/>
      <c r="F43" s="37"/>
      <c r="G43" s="37"/>
      <c r="H43" s="37"/>
      <c r="I43" s="37"/>
      <c r="J43" s="37"/>
      <c r="K43" s="49"/>
      <c r="L43" s="49"/>
      <c r="M43" s="49"/>
      <c r="N43" s="37"/>
      <c r="O43" s="37"/>
      <c r="P43" s="37"/>
      <c r="Q43" s="37"/>
      <c r="R43" s="37"/>
      <c r="S43" s="37"/>
      <c r="T43" s="49"/>
      <c r="U43" s="49"/>
      <c r="V43" s="49"/>
      <c r="W43" s="49"/>
      <c r="X43" s="37"/>
      <c r="Y43" s="37"/>
      <c r="Z43" s="37"/>
      <c r="AA43" s="37"/>
      <c r="AB43" s="37"/>
      <c r="AC43" s="37"/>
      <c r="AD43" s="37"/>
      <c r="AE43" s="37"/>
      <c r="AF43" s="37"/>
      <c r="AG43" s="37"/>
      <c r="AH43" s="37"/>
      <c r="AI43" s="37"/>
      <c r="AJ43" s="37"/>
      <c r="AK43" s="37"/>
      <c r="AL43" s="37"/>
      <c r="AM43" s="37"/>
      <c r="AN43" s="37"/>
      <c r="AO43" s="77"/>
      <c r="AY43" s="58"/>
    </row>
    <row r="44" spans="1:51" s="5" customFormat="1" ht="22.15" customHeight="1">
      <c r="A44" s="82"/>
      <c r="B44" s="330"/>
      <c r="C44" s="331"/>
      <c r="D44" s="331"/>
      <c r="E44" s="331"/>
      <c r="F44" s="332"/>
      <c r="G44" s="50"/>
      <c r="H44" s="356"/>
      <c r="I44" s="357"/>
      <c r="J44" s="50"/>
      <c r="K44" s="340"/>
      <c r="L44" s="341"/>
      <c r="M44" s="342"/>
      <c r="N44" s="50"/>
      <c r="O44" s="254"/>
      <c r="P44" s="273"/>
      <c r="Q44" s="273"/>
      <c r="R44" s="274"/>
      <c r="S44" s="50"/>
      <c r="T44" s="254"/>
      <c r="U44" s="273"/>
      <c r="V44" s="273"/>
      <c r="W44" s="274"/>
      <c r="X44" s="50"/>
      <c r="Y44" s="340"/>
      <c r="Z44" s="341"/>
      <c r="AA44" s="342"/>
      <c r="AB44" s="50"/>
      <c r="AC44" s="232"/>
      <c r="AD44" s="233"/>
      <c r="AE44" s="233"/>
      <c r="AF44" s="233"/>
      <c r="AG44" s="233"/>
      <c r="AH44" s="234"/>
      <c r="AI44" s="50"/>
      <c r="AJ44" s="343"/>
      <c r="AK44" s="344"/>
      <c r="AL44" s="344"/>
      <c r="AM44" s="344"/>
      <c r="AN44" s="345"/>
      <c r="AO44" s="83"/>
      <c r="AY44" s="4"/>
    </row>
    <row r="45" spans="1:51" s="4" customFormat="1" ht="5.1" customHeight="1">
      <c r="A45" s="175"/>
      <c r="B45" s="179"/>
      <c r="C45" s="203"/>
      <c r="D45" s="203"/>
      <c r="E45" s="37"/>
      <c r="F45" s="180"/>
      <c r="G45" s="360"/>
      <c r="H45" s="360"/>
      <c r="I45" s="360"/>
      <c r="J45" s="37"/>
      <c r="K45" s="358"/>
      <c r="L45" s="359"/>
      <c r="M45" s="359"/>
      <c r="N45" s="360"/>
      <c r="O45" s="37"/>
      <c r="P45" s="328"/>
      <c r="Q45" s="329"/>
      <c r="R45" s="329"/>
      <c r="S45" s="37"/>
      <c r="T45" s="328"/>
      <c r="U45" s="329"/>
      <c r="V45" s="329"/>
      <c r="W45" s="329"/>
      <c r="X45" s="203"/>
      <c r="Y45" s="37"/>
      <c r="Z45" s="80"/>
      <c r="AA45" s="80"/>
      <c r="AB45" s="80"/>
      <c r="AC45" s="80"/>
      <c r="AD45" s="80"/>
      <c r="AE45" s="80"/>
      <c r="AF45" s="37"/>
      <c r="AG45" s="328"/>
      <c r="AH45" s="329"/>
      <c r="AI45" s="203"/>
      <c r="AJ45" s="329"/>
      <c r="AK45" s="329"/>
      <c r="AL45" s="329"/>
      <c r="AM45" s="37"/>
      <c r="AN45" s="179"/>
      <c r="AO45" s="77"/>
      <c r="AY45" s="5"/>
    </row>
    <row r="46" spans="1:51" s="5" customFormat="1" ht="22.15" customHeight="1">
      <c r="A46" s="82"/>
      <c r="B46" s="330"/>
      <c r="C46" s="331"/>
      <c r="D46" s="331"/>
      <c r="E46" s="331"/>
      <c r="F46" s="332"/>
      <c r="G46" s="50"/>
      <c r="H46" s="356"/>
      <c r="I46" s="357"/>
      <c r="J46" s="50"/>
      <c r="K46" s="340"/>
      <c r="L46" s="341"/>
      <c r="M46" s="342"/>
      <c r="N46" s="50"/>
      <c r="O46" s="254"/>
      <c r="P46" s="273"/>
      <c r="Q46" s="273"/>
      <c r="R46" s="274"/>
      <c r="S46" s="50"/>
      <c r="T46" s="254"/>
      <c r="U46" s="273"/>
      <c r="V46" s="273"/>
      <c r="W46" s="274"/>
      <c r="X46" s="50"/>
      <c r="Y46" s="340"/>
      <c r="Z46" s="341"/>
      <c r="AA46" s="342"/>
      <c r="AB46" s="50"/>
      <c r="AC46" s="232"/>
      <c r="AD46" s="233"/>
      <c r="AE46" s="233"/>
      <c r="AF46" s="233"/>
      <c r="AG46" s="233"/>
      <c r="AH46" s="234"/>
      <c r="AI46" s="50"/>
      <c r="AJ46" s="343"/>
      <c r="AK46" s="344"/>
      <c r="AL46" s="344"/>
      <c r="AM46" s="344"/>
      <c r="AN46" s="345"/>
      <c r="AO46" s="83"/>
      <c r="AW46" s="105"/>
      <c r="AY46" s="4"/>
    </row>
    <row r="47" spans="1:51" s="4" customFormat="1" ht="5.1" customHeight="1">
      <c r="A47" s="175"/>
      <c r="B47" s="328"/>
      <c r="C47" s="329"/>
      <c r="D47" s="329"/>
      <c r="E47" s="37"/>
      <c r="F47" s="358"/>
      <c r="G47" s="360"/>
      <c r="H47" s="359"/>
      <c r="I47" s="360"/>
      <c r="J47" s="37"/>
      <c r="K47" s="358"/>
      <c r="L47" s="359"/>
      <c r="M47" s="359"/>
      <c r="N47" s="360"/>
      <c r="O47" s="37"/>
      <c r="P47" s="328"/>
      <c r="Q47" s="329"/>
      <c r="R47" s="329"/>
      <c r="S47" s="37"/>
      <c r="T47" s="328"/>
      <c r="U47" s="329"/>
      <c r="V47" s="329"/>
      <c r="W47" s="329"/>
      <c r="X47" s="203"/>
      <c r="Y47" s="37"/>
      <c r="Z47" s="80"/>
      <c r="AA47" s="80"/>
      <c r="AB47" s="80"/>
      <c r="AC47" s="80"/>
      <c r="AD47" s="80"/>
      <c r="AE47" s="80"/>
      <c r="AF47" s="37"/>
      <c r="AG47" s="328"/>
      <c r="AH47" s="329"/>
      <c r="AI47" s="203"/>
      <c r="AJ47" s="329"/>
      <c r="AK47" s="329"/>
      <c r="AL47" s="329"/>
      <c r="AM47" s="37"/>
      <c r="AN47" s="179"/>
      <c r="AO47" s="77"/>
      <c r="AY47" s="5"/>
    </row>
    <row r="48" spans="1:51" s="5" customFormat="1" ht="21.6" customHeight="1">
      <c r="A48" s="82"/>
      <c r="B48" s="330"/>
      <c r="C48" s="331"/>
      <c r="D48" s="331"/>
      <c r="E48" s="331"/>
      <c r="F48" s="332"/>
      <c r="G48" s="50"/>
      <c r="H48" s="356"/>
      <c r="I48" s="357"/>
      <c r="J48" s="50"/>
      <c r="K48" s="340"/>
      <c r="L48" s="341"/>
      <c r="M48" s="342"/>
      <c r="N48" s="50"/>
      <c r="O48" s="254"/>
      <c r="P48" s="273"/>
      <c r="Q48" s="273"/>
      <c r="R48" s="274"/>
      <c r="S48" s="50"/>
      <c r="T48" s="254"/>
      <c r="U48" s="273"/>
      <c r="V48" s="273"/>
      <c r="W48" s="274"/>
      <c r="X48" s="50"/>
      <c r="Y48" s="340"/>
      <c r="Z48" s="341"/>
      <c r="AA48" s="342"/>
      <c r="AB48" s="50"/>
      <c r="AC48" s="232"/>
      <c r="AD48" s="233"/>
      <c r="AE48" s="233"/>
      <c r="AF48" s="233"/>
      <c r="AG48" s="233"/>
      <c r="AH48" s="234"/>
      <c r="AI48" s="50"/>
      <c r="AJ48" s="343"/>
      <c r="AK48" s="344"/>
      <c r="AL48" s="344"/>
      <c r="AM48" s="344"/>
      <c r="AN48" s="345"/>
      <c r="AO48" s="83"/>
      <c r="AY48" s="4"/>
    </row>
    <row r="49" spans="1:51" s="4" customFormat="1" ht="5.1" customHeight="1">
      <c r="A49" s="175"/>
      <c r="B49" s="185"/>
      <c r="C49" s="185"/>
      <c r="D49" s="185"/>
      <c r="E49" s="37"/>
      <c r="F49" s="180"/>
      <c r="G49" s="180"/>
      <c r="H49" s="180"/>
      <c r="I49" s="180"/>
      <c r="J49" s="37"/>
      <c r="K49" s="358"/>
      <c r="L49" s="359"/>
      <c r="M49" s="359"/>
      <c r="N49" s="360"/>
      <c r="O49" s="37"/>
      <c r="P49" s="328"/>
      <c r="Q49" s="329"/>
      <c r="R49" s="329"/>
      <c r="S49" s="37"/>
      <c r="T49" s="328"/>
      <c r="U49" s="329"/>
      <c r="V49" s="329"/>
      <c r="W49" s="329"/>
      <c r="X49" s="203"/>
      <c r="Y49" s="37"/>
      <c r="Z49" s="80"/>
      <c r="AA49" s="80"/>
      <c r="AB49" s="80"/>
      <c r="AC49" s="80"/>
      <c r="AD49" s="80"/>
      <c r="AE49" s="80"/>
      <c r="AF49" s="37"/>
      <c r="AG49" s="328"/>
      <c r="AH49" s="329"/>
      <c r="AI49" s="203"/>
      <c r="AJ49" s="329"/>
      <c r="AK49" s="329"/>
      <c r="AL49" s="329"/>
      <c r="AM49" s="37"/>
      <c r="AN49" s="179"/>
      <c r="AO49" s="77"/>
      <c r="AY49" s="5"/>
    </row>
    <row r="50" spans="1:51" s="5" customFormat="1" ht="21.6" customHeight="1">
      <c r="A50" s="82"/>
      <c r="B50" s="330"/>
      <c r="C50" s="331"/>
      <c r="D50" s="331"/>
      <c r="E50" s="331"/>
      <c r="F50" s="332"/>
      <c r="G50" s="50"/>
      <c r="H50" s="356"/>
      <c r="I50" s="357"/>
      <c r="J50" s="50"/>
      <c r="K50" s="340"/>
      <c r="L50" s="341"/>
      <c r="M50" s="342"/>
      <c r="N50" s="50"/>
      <c r="O50" s="254"/>
      <c r="P50" s="273"/>
      <c r="Q50" s="273"/>
      <c r="R50" s="274"/>
      <c r="S50" s="50"/>
      <c r="T50" s="254"/>
      <c r="U50" s="273"/>
      <c r="V50" s="273"/>
      <c r="W50" s="274"/>
      <c r="X50" s="50"/>
      <c r="Y50" s="340"/>
      <c r="Z50" s="341"/>
      <c r="AA50" s="342"/>
      <c r="AB50" s="50"/>
      <c r="AC50" s="232"/>
      <c r="AD50" s="233"/>
      <c r="AE50" s="233"/>
      <c r="AF50" s="233"/>
      <c r="AG50" s="233"/>
      <c r="AH50" s="234"/>
      <c r="AI50" s="50"/>
      <c r="AJ50" s="343"/>
      <c r="AK50" s="344"/>
      <c r="AL50" s="344"/>
      <c r="AM50" s="344"/>
      <c r="AN50" s="345"/>
      <c r="AO50" s="83"/>
      <c r="AY50" s="4"/>
    </row>
    <row r="51" spans="1:41" s="5" customFormat="1" ht="5.45" customHeight="1">
      <c r="A51" s="175"/>
      <c r="B51" s="185"/>
      <c r="C51" s="185"/>
      <c r="D51" s="185"/>
      <c r="E51" s="37"/>
      <c r="F51" s="180"/>
      <c r="G51" s="180"/>
      <c r="H51" s="180"/>
      <c r="I51" s="180"/>
      <c r="J51" s="37"/>
      <c r="K51" s="358"/>
      <c r="L51" s="359"/>
      <c r="M51" s="359"/>
      <c r="N51" s="360"/>
      <c r="O51" s="37"/>
      <c r="P51" s="328"/>
      <c r="Q51" s="329"/>
      <c r="R51" s="329"/>
      <c r="S51" s="37"/>
      <c r="T51" s="328"/>
      <c r="U51" s="329"/>
      <c r="V51" s="329"/>
      <c r="W51" s="329"/>
      <c r="X51" s="203"/>
      <c r="Y51" s="37"/>
      <c r="Z51" s="80"/>
      <c r="AA51" s="80"/>
      <c r="AB51" s="80"/>
      <c r="AC51" s="80"/>
      <c r="AD51" s="80"/>
      <c r="AE51" s="80"/>
      <c r="AF51" s="122"/>
      <c r="AG51" s="328"/>
      <c r="AH51" s="329"/>
      <c r="AI51" s="203"/>
      <c r="AJ51" s="329"/>
      <c r="AK51" s="329"/>
      <c r="AL51" s="329"/>
      <c r="AM51" s="37"/>
      <c r="AN51" s="179"/>
      <c r="AO51" s="83"/>
    </row>
    <row r="52" spans="1:41" s="5" customFormat="1" ht="22.9" customHeight="1">
      <c r="A52" s="82"/>
      <c r="B52" s="330"/>
      <c r="C52" s="331"/>
      <c r="D52" s="331"/>
      <c r="E52" s="331"/>
      <c r="F52" s="332"/>
      <c r="G52" s="50"/>
      <c r="H52" s="356"/>
      <c r="I52" s="357"/>
      <c r="J52" s="50"/>
      <c r="K52" s="340"/>
      <c r="L52" s="341"/>
      <c r="M52" s="342"/>
      <c r="N52" s="50"/>
      <c r="O52" s="254"/>
      <c r="P52" s="273"/>
      <c r="Q52" s="273"/>
      <c r="R52" s="274"/>
      <c r="S52" s="50"/>
      <c r="T52" s="254"/>
      <c r="U52" s="273"/>
      <c r="V52" s="273"/>
      <c r="W52" s="274"/>
      <c r="X52" s="50"/>
      <c r="Y52" s="340"/>
      <c r="Z52" s="341"/>
      <c r="AA52" s="342"/>
      <c r="AB52" s="50"/>
      <c r="AC52" s="232"/>
      <c r="AD52" s="233"/>
      <c r="AE52" s="233"/>
      <c r="AF52" s="233"/>
      <c r="AG52" s="233"/>
      <c r="AH52" s="234"/>
      <c r="AI52" s="50"/>
      <c r="AJ52" s="343"/>
      <c r="AK52" s="344"/>
      <c r="AL52" s="344"/>
      <c r="AM52" s="344"/>
      <c r="AN52" s="345"/>
      <c r="AO52" s="83"/>
    </row>
    <row r="53" spans="1:41" s="5" customFormat="1" ht="4.9" customHeight="1">
      <c r="A53" s="175"/>
      <c r="B53" s="185"/>
      <c r="C53" s="185"/>
      <c r="D53" s="185"/>
      <c r="E53" s="37"/>
      <c r="F53" s="180"/>
      <c r="G53" s="180"/>
      <c r="H53" s="180"/>
      <c r="I53" s="180"/>
      <c r="J53" s="37"/>
      <c r="K53" s="358"/>
      <c r="L53" s="359"/>
      <c r="M53" s="359"/>
      <c r="N53" s="360"/>
      <c r="O53" s="37"/>
      <c r="P53" s="328"/>
      <c r="Q53" s="329"/>
      <c r="R53" s="329"/>
      <c r="S53" s="37"/>
      <c r="T53" s="328"/>
      <c r="U53" s="329"/>
      <c r="V53" s="329"/>
      <c r="W53" s="329"/>
      <c r="X53" s="203"/>
      <c r="Y53" s="37"/>
      <c r="Z53" s="80"/>
      <c r="AA53" s="80"/>
      <c r="AB53" s="80"/>
      <c r="AC53" s="80"/>
      <c r="AD53" s="80"/>
      <c r="AE53" s="80"/>
      <c r="AF53" s="37"/>
      <c r="AG53" s="328"/>
      <c r="AH53" s="329"/>
      <c r="AI53" s="203"/>
      <c r="AJ53" s="329"/>
      <c r="AK53" s="329"/>
      <c r="AL53" s="329"/>
      <c r="AM53" s="37"/>
      <c r="AN53" s="179"/>
      <c r="AO53" s="83"/>
    </row>
    <row r="54" spans="1:41" s="5" customFormat="1" ht="22.9" customHeight="1">
      <c r="A54" s="82"/>
      <c r="B54" s="330"/>
      <c r="C54" s="331"/>
      <c r="D54" s="331"/>
      <c r="E54" s="331"/>
      <c r="F54" s="332"/>
      <c r="G54" s="50"/>
      <c r="H54" s="356"/>
      <c r="I54" s="357"/>
      <c r="J54" s="50"/>
      <c r="K54" s="340"/>
      <c r="L54" s="341"/>
      <c r="M54" s="342"/>
      <c r="N54" s="50"/>
      <c r="O54" s="254"/>
      <c r="P54" s="273"/>
      <c r="Q54" s="273"/>
      <c r="R54" s="274"/>
      <c r="S54" s="50"/>
      <c r="T54" s="254"/>
      <c r="U54" s="273"/>
      <c r="V54" s="273"/>
      <c r="W54" s="274"/>
      <c r="X54" s="50"/>
      <c r="Y54" s="340"/>
      <c r="Z54" s="341"/>
      <c r="AA54" s="342"/>
      <c r="AB54" s="50"/>
      <c r="AC54" s="232"/>
      <c r="AD54" s="233"/>
      <c r="AE54" s="233"/>
      <c r="AF54" s="233"/>
      <c r="AG54" s="233"/>
      <c r="AH54" s="234"/>
      <c r="AI54" s="50"/>
      <c r="AJ54" s="343"/>
      <c r="AK54" s="344"/>
      <c r="AL54" s="344"/>
      <c r="AM54" s="344"/>
      <c r="AN54" s="345"/>
      <c r="AO54" s="83"/>
    </row>
    <row r="55" spans="1:41" s="5" customFormat="1" ht="4.9" customHeight="1">
      <c r="A55" s="175"/>
      <c r="B55" s="185"/>
      <c r="C55" s="185"/>
      <c r="D55" s="185"/>
      <c r="E55" s="37"/>
      <c r="F55" s="180"/>
      <c r="G55" s="180"/>
      <c r="H55" s="180"/>
      <c r="I55" s="180"/>
      <c r="J55" s="37"/>
      <c r="K55" s="358"/>
      <c r="L55" s="359"/>
      <c r="M55" s="359"/>
      <c r="N55" s="360"/>
      <c r="O55" s="37"/>
      <c r="P55" s="328"/>
      <c r="Q55" s="329"/>
      <c r="R55" s="329"/>
      <c r="S55" s="37"/>
      <c r="T55" s="328"/>
      <c r="U55" s="329"/>
      <c r="V55" s="329"/>
      <c r="W55" s="329"/>
      <c r="X55" s="203"/>
      <c r="Y55" s="37"/>
      <c r="Z55" s="80"/>
      <c r="AA55" s="80"/>
      <c r="AB55" s="80"/>
      <c r="AC55" s="80"/>
      <c r="AD55" s="80"/>
      <c r="AE55" s="80"/>
      <c r="AF55" s="37"/>
      <c r="AG55" s="328"/>
      <c r="AH55" s="329"/>
      <c r="AI55" s="203"/>
      <c r="AJ55" s="329"/>
      <c r="AK55" s="329"/>
      <c r="AL55" s="329"/>
      <c r="AM55" s="37"/>
      <c r="AN55" s="179"/>
      <c r="AO55" s="83"/>
    </row>
    <row r="56" spans="1:41" s="5" customFormat="1" ht="22.9" customHeight="1">
      <c r="A56" s="82"/>
      <c r="B56" s="330"/>
      <c r="C56" s="331"/>
      <c r="D56" s="331"/>
      <c r="E56" s="331"/>
      <c r="F56" s="332"/>
      <c r="G56" s="50"/>
      <c r="H56" s="356"/>
      <c r="I56" s="357"/>
      <c r="J56" s="50"/>
      <c r="K56" s="340"/>
      <c r="L56" s="341"/>
      <c r="M56" s="342"/>
      <c r="N56" s="50"/>
      <c r="O56" s="254"/>
      <c r="P56" s="273"/>
      <c r="Q56" s="273"/>
      <c r="R56" s="274"/>
      <c r="S56" s="50"/>
      <c r="T56" s="254"/>
      <c r="U56" s="273"/>
      <c r="V56" s="273"/>
      <c r="W56" s="274"/>
      <c r="X56" s="50"/>
      <c r="Y56" s="340"/>
      <c r="Z56" s="341"/>
      <c r="AA56" s="342"/>
      <c r="AB56" s="50"/>
      <c r="AC56" s="232"/>
      <c r="AD56" s="233"/>
      <c r="AE56" s="233"/>
      <c r="AF56" s="233"/>
      <c r="AG56" s="233"/>
      <c r="AH56" s="234"/>
      <c r="AI56" s="50"/>
      <c r="AJ56" s="343"/>
      <c r="AK56" s="344"/>
      <c r="AL56" s="344"/>
      <c r="AM56" s="344"/>
      <c r="AN56" s="345"/>
      <c r="AO56" s="83"/>
    </row>
    <row r="57" spans="1:41" s="5" customFormat="1" ht="5.1" customHeight="1">
      <c r="A57" s="175"/>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7"/>
    </row>
    <row r="58" spans="1:41" s="5" customFormat="1" ht="5.1" customHeight="1">
      <c r="A58" s="382"/>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7"/>
    </row>
    <row r="59" spans="1:51" s="24" customFormat="1" ht="16.9" customHeight="1">
      <c r="A59" s="85" t="s">
        <v>79</v>
      </c>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414" t="s">
        <v>80</v>
      </c>
      <c r="AD59" s="414"/>
      <c r="AE59" s="414"/>
      <c r="AF59" s="414"/>
      <c r="AG59" s="414"/>
      <c r="AH59" s="414"/>
      <c r="AI59" s="86"/>
      <c r="AJ59" s="415">
        <f>AJ44+AJ46+AJ48+AJ50+AJ52+AJ54+AJ56</f>
        <v>0</v>
      </c>
      <c r="AK59" s="416"/>
      <c r="AL59" s="416"/>
      <c r="AM59" s="416"/>
      <c r="AN59" s="417"/>
      <c r="AO59" s="87"/>
      <c r="AY59" s="5"/>
    </row>
    <row r="60" spans="1:51" s="1" customFormat="1" ht="5.1" customHeight="1">
      <c r="A60" s="382"/>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7"/>
      <c r="AY60" s="24"/>
    </row>
    <row r="61" spans="1:51" ht="15" customHeight="1">
      <c r="A61" s="391" t="s">
        <v>19</v>
      </c>
      <c r="B61" s="153"/>
      <c r="C61" s="153"/>
      <c r="D61" s="153"/>
      <c r="E61" s="392"/>
      <c r="F61" s="393"/>
      <c r="G61" s="393"/>
      <c r="H61" s="393"/>
      <c r="I61" s="393"/>
      <c r="J61" s="37"/>
      <c r="K61" s="390" t="s">
        <v>20</v>
      </c>
      <c r="L61" s="153"/>
      <c r="M61" s="153"/>
      <c r="N61" s="153"/>
      <c r="O61" s="154"/>
      <c r="P61" s="154"/>
      <c r="Q61" s="394"/>
      <c r="R61" s="225"/>
      <c r="S61" s="225"/>
      <c r="T61" s="225"/>
      <c r="U61" s="225"/>
      <c r="V61" s="225"/>
      <c r="W61" s="37"/>
      <c r="X61" s="390" t="s">
        <v>18</v>
      </c>
      <c r="Y61" s="154"/>
      <c r="Z61" s="154"/>
      <c r="AA61" s="154"/>
      <c r="AB61" s="154"/>
      <c r="AC61" s="230"/>
      <c r="AD61" s="230"/>
      <c r="AE61" s="230"/>
      <c r="AF61" s="230"/>
      <c r="AG61" s="230"/>
      <c r="AH61" s="230"/>
      <c r="AI61" s="230"/>
      <c r="AJ61" s="230"/>
      <c r="AK61" s="230"/>
      <c r="AL61" s="230"/>
      <c r="AM61" s="230"/>
      <c r="AN61" s="230"/>
      <c r="AO61" s="231"/>
      <c r="AY61" s="1"/>
    </row>
    <row r="62" spans="1:51" ht="4.9" customHeight="1">
      <c r="A62" s="382"/>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7"/>
      <c r="AY62" s="1"/>
    </row>
    <row r="63" spans="1:51" ht="15.6" customHeight="1">
      <c r="A63" s="382" t="s">
        <v>96</v>
      </c>
      <c r="B63" s="383"/>
      <c r="C63" s="383"/>
      <c r="D63" s="383"/>
      <c r="E63" s="383"/>
      <c r="F63" s="383"/>
      <c r="G63" s="383"/>
      <c r="H63" s="383"/>
      <c r="I63" s="383"/>
      <c r="J63" s="383"/>
      <c r="K63" s="383"/>
      <c r="L63" s="383"/>
      <c r="M63" s="383"/>
      <c r="N63" s="383"/>
      <c r="O63" s="383"/>
      <c r="P63" s="383"/>
      <c r="Q63" s="383"/>
      <c r="R63" s="383"/>
      <c r="S63" s="383"/>
      <c r="T63" s="383"/>
      <c r="U63" s="383"/>
      <c r="V63" s="383"/>
      <c r="W63" s="383"/>
      <c r="X63" s="383"/>
      <c r="Y63" s="383"/>
      <c r="Z63" s="90"/>
      <c r="AA63" s="178"/>
      <c r="AB63" s="84"/>
      <c r="AC63" s="384"/>
      <c r="AD63" s="384"/>
      <c r="AE63" s="384"/>
      <c r="AF63" s="384"/>
      <c r="AG63" s="384"/>
      <c r="AH63" s="384"/>
      <c r="AI63" s="90"/>
      <c r="AJ63" s="90"/>
      <c r="AK63" s="90"/>
      <c r="AL63" s="90"/>
      <c r="AM63" s="90"/>
      <c r="AN63" s="84"/>
      <c r="AO63" s="83"/>
      <c r="AY63" s="1"/>
    </row>
    <row r="64" spans="1:51" s="1" customFormat="1" ht="7.15" customHeight="1">
      <c r="A64" s="382"/>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7"/>
      <c r="AY64"/>
    </row>
    <row r="65" spans="1:41" s="1" customFormat="1" ht="9.95" customHeight="1">
      <c r="A65" s="88" t="s">
        <v>34</v>
      </c>
      <c r="B65" s="89"/>
      <c r="C65" s="89"/>
      <c r="D65" s="89"/>
      <c r="E65" s="89"/>
      <c r="F65" s="89"/>
      <c r="G65" s="90"/>
      <c r="H65" s="90"/>
      <c r="I65" s="90"/>
      <c r="J65" s="90"/>
      <c r="K65" s="90"/>
      <c r="L65" s="90"/>
      <c r="M65" s="90"/>
      <c r="N65" s="90"/>
      <c r="O65" s="90"/>
      <c r="P65" s="90"/>
      <c r="Q65" s="90"/>
      <c r="R65" s="90"/>
      <c r="S65" s="90"/>
      <c r="T65" s="90"/>
      <c r="U65" s="90"/>
      <c r="V65" s="91" t="s">
        <v>35</v>
      </c>
      <c r="W65" s="90"/>
      <c r="X65" s="90"/>
      <c r="Y65" s="90"/>
      <c r="Z65" s="90"/>
      <c r="AA65" s="90"/>
      <c r="AB65" s="90"/>
      <c r="AC65" s="90"/>
      <c r="AD65" s="90"/>
      <c r="AE65" s="90"/>
      <c r="AF65" s="90"/>
      <c r="AG65" s="90"/>
      <c r="AH65" s="90"/>
      <c r="AI65" s="90"/>
      <c r="AJ65" s="90"/>
      <c r="AK65" s="90"/>
      <c r="AL65" s="90"/>
      <c r="AM65" s="90"/>
      <c r="AN65" s="84"/>
      <c r="AO65" s="83"/>
    </row>
    <row r="66" spans="1:41" s="1" customFormat="1" ht="5.1" customHeight="1">
      <c r="A66" s="382"/>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7"/>
    </row>
    <row r="67" spans="1:41" s="1" customFormat="1" ht="15" customHeight="1">
      <c r="A67" s="385" t="s">
        <v>33</v>
      </c>
      <c r="B67" s="386"/>
      <c r="C67" s="386"/>
      <c r="D67" s="386"/>
      <c r="E67" s="386"/>
      <c r="F67" s="386"/>
      <c r="G67" s="386"/>
      <c r="H67" s="386"/>
      <c r="I67" s="386"/>
      <c r="J67" s="386"/>
      <c r="K67" s="386"/>
      <c r="L67" s="386"/>
      <c r="M67" s="386"/>
      <c r="N67" s="386"/>
      <c r="O67" s="386"/>
      <c r="P67" s="386"/>
      <c r="Q67" s="386"/>
      <c r="R67" s="386"/>
      <c r="S67" s="386"/>
      <c r="T67" s="386"/>
      <c r="U67" s="84"/>
      <c r="V67" s="388" t="s">
        <v>36</v>
      </c>
      <c r="W67" s="386"/>
      <c r="X67" s="386"/>
      <c r="Y67" s="386"/>
      <c r="Z67" s="386"/>
      <c r="AA67" s="386"/>
      <c r="AB67" s="386"/>
      <c r="AC67" s="386"/>
      <c r="AD67" s="386"/>
      <c r="AE67" s="386"/>
      <c r="AF67" s="386"/>
      <c r="AG67" s="386"/>
      <c r="AH67" s="386"/>
      <c r="AI67" s="386"/>
      <c r="AJ67" s="386"/>
      <c r="AK67" s="386"/>
      <c r="AL67" s="386"/>
      <c r="AM67" s="386"/>
      <c r="AN67" s="386"/>
      <c r="AO67" s="389"/>
    </row>
    <row r="68" spans="1:41" s="1" customFormat="1" ht="15" customHeight="1">
      <c r="A68" s="387"/>
      <c r="B68" s="386"/>
      <c r="C68" s="386"/>
      <c r="D68" s="386"/>
      <c r="E68" s="386"/>
      <c r="F68" s="386"/>
      <c r="G68" s="386"/>
      <c r="H68" s="386"/>
      <c r="I68" s="386"/>
      <c r="J68" s="386"/>
      <c r="K68" s="386"/>
      <c r="L68" s="386"/>
      <c r="M68" s="386"/>
      <c r="N68" s="386"/>
      <c r="O68" s="386"/>
      <c r="P68" s="386"/>
      <c r="Q68" s="386"/>
      <c r="R68" s="386"/>
      <c r="S68" s="386"/>
      <c r="T68" s="386"/>
      <c r="U68" s="84"/>
      <c r="V68" s="386"/>
      <c r="W68" s="386"/>
      <c r="X68" s="386"/>
      <c r="Y68" s="386"/>
      <c r="Z68" s="386"/>
      <c r="AA68" s="386"/>
      <c r="AB68" s="386"/>
      <c r="AC68" s="386"/>
      <c r="AD68" s="386"/>
      <c r="AE68" s="386"/>
      <c r="AF68" s="386"/>
      <c r="AG68" s="386"/>
      <c r="AH68" s="386"/>
      <c r="AI68" s="386"/>
      <c r="AJ68" s="386"/>
      <c r="AK68" s="386"/>
      <c r="AL68" s="386"/>
      <c r="AM68" s="386"/>
      <c r="AN68" s="386"/>
      <c r="AO68" s="389"/>
    </row>
    <row r="69" spans="1:41" s="1" customFormat="1" ht="15" customHeight="1">
      <c r="A69" s="387"/>
      <c r="B69" s="386"/>
      <c r="C69" s="386"/>
      <c r="D69" s="386"/>
      <c r="E69" s="386"/>
      <c r="F69" s="386"/>
      <c r="G69" s="386"/>
      <c r="H69" s="386"/>
      <c r="I69" s="386"/>
      <c r="J69" s="386"/>
      <c r="K69" s="386"/>
      <c r="L69" s="386"/>
      <c r="M69" s="386"/>
      <c r="N69" s="386"/>
      <c r="O69" s="386"/>
      <c r="P69" s="386"/>
      <c r="Q69" s="386"/>
      <c r="R69" s="386"/>
      <c r="S69" s="386"/>
      <c r="T69" s="386"/>
      <c r="U69" s="84"/>
      <c r="V69" s="386"/>
      <c r="W69" s="386"/>
      <c r="X69" s="386"/>
      <c r="Y69" s="386"/>
      <c r="Z69" s="386"/>
      <c r="AA69" s="386"/>
      <c r="AB69" s="386"/>
      <c r="AC69" s="386"/>
      <c r="AD69" s="386"/>
      <c r="AE69" s="386"/>
      <c r="AF69" s="386"/>
      <c r="AG69" s="386"/>
      <c r="AH69" s="386"/>
      <c r="AI69" s="386"/>
      <c r="AJ69" s="386"/>
      <c r="AK69" s="386"/>
      <c r="AL69" s="386"/>
      <c r="AM69" s="386"/>
      <c r="AN69" s="386"/>
      <c r="AO69" s="389"/>
    </row>
    <row r="70" spans="1:51" ht="24.95" customHeight="1">
      <c r="A70" s="379" t="s">
        <v>1</v>
      </c>
      <c r="B70" s="244"/>
      <c r="C70" s="244"/>
      <c r="D70" s="244"/>
      <c r="E70" s="244"/>
      <c r="F70" s="245"/>
      <c r="G70" s="245"/>
      <c r="H70" s="245"/>
      <c r="I70" s="245"/>
      <c r="J70" s="245"/>
      <c r="K70" s="245"/>
      <c r="L70" s="245"/>
      <c r="M70" s="245"/>
      <c r="N70" s="245"/>
      <c r="O70" s="245"/>
      <c r="P70" s="245"/>
      <c r="Q70" s="245"/>
      <c r="R70" s="245"/>
      <c r="S70" s="245"/>
      <c r="T70" s="245"/>
      <c r="U70" s="37"/>
      <c r="V70" s="380" t="s">
        <v>2</v>
      </c>
      <c r="W70" s="246"/>
      <c r="X70" s="246"/>
      <c r="Y70" s="246"/>
      <c r="Z70" s="246"/>
      <c r="AA70" s="236"/>
      <c r="AB70" s="236"/>
      <c r="AC70" s="236"/>
      <c r="AD70" s="236"/>
      <c r="AE70" s="236"/>
      <c r="AF70" s="236"/>
      <c r="AG70" s="236"/>
      <c r="AH70" s="236"/>
      <c r="AI70" s="236"/>
      <c r="AJ70" s="236"/>
      <c r="AK70" s="236"/>
      <c r="AL70" s="236"/>
      <c r="AM70" s="236"/>
      <c r="AN70" s="236"/>
      <c r="AO70" s="237"/>
      <c r="AY70" s="1"/>
    </row>
    <row r="71" spans="1:41">
      <c r="A71" s="175"/>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7"/>
    </row>
    <row r="72" spans="1:41" ht="18" customHeight="1">
      <c r="A72" s="176" t="s">
        <v>11</v>
      </c>
      <c r="B72" s="248"/>
      <c r="C72" s="248"/>
      <c r="D72" s="248"/>
      <c r="E72" s="248"/>
      <c r="F72" s="249"/>
      <c r="G72" s="249"/>
      <c r="H72" s="249"/>
      <c r="I72" s="236"/>
      <c r="J72" s="236"/>
      <c r="K72" s="236"/>
      <c r="L72" s="236"/>
      <c r="M72" s="236"/>
      <c r="N72" s="236"/>
      <c r="O72" s="37"/>
      <c r="P72" s="37"/>
      <c r="Q72" s="37"/>
      <c r="R72" s="37"/>
      <c r="S72" s="37"/>
      <c r="T72" s="37"/>
      <c r="U72" s="37"/>
      <c r="V72" s="177" t="s">
        <v>17</v>
      </c>
      <c r="W72" s="250"/>
      <c r="X72" s="250"/>
      <c r="Y72" s="250"/>
      <c r="Z72" s="250"/>
      <c r="AA72" s="250"/>
      <c r="AB72" s="250"/>
      <c r="AC72" s="250"/>
      <c r="AD72" s="236"/>
      <c r="AE72" s="236"/>
      <c r="AF72" s="236"/>
      <c r="AG72" s="236"/>
      <c r="AH72" s="236"/>
      <c r="AI72" s="236"/>
      <c r="AJ72" s="37"/>
      <c r="AK72" s="37"/>
      <c r="AL72" s="37"/>
      <c r="AM72" s="37"/>
      <c r="AN72" s="37"/>
      <c r="AO72" s="77"/>
    </row>
    <row r="73" spans="1:51" s="2" customFormat="1">
      <c r="A73" s="92" t="s">
        <v>22</v>
      </c>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4"/>
      <c r="AY73"/>
    </row>
    <row r="74" spans="51:51">
      <c r="AY74" s="2"/>
    </row>
  </sheetData>
  <sheetProtection sheet="1" objects="1" scenarios="1" selectLockedCells="1"/>
  <mergeCells count="250">
    <mergeCell ref="A5:AO5"/>
    <mergeCell ref="A3:S3"/>
    <mergeCell ref="T3:AO3"/>
    <mergeCell ref="A4:D4"/>
    <mergeCell ref="E4:S4"/>
    <mergeCell ref="T4:AO4"/>
    <mergeCell ref="AL16:AO16"/>
    <mergeCell ref="AD15:AG15"/>
    <mergeCell ref="AH13:AO13"/>
    <mergeCell ref="Z11:AK11"/>
    <mergeCell ref="A12:B12"/>
    <mergeCell ref="C12:K12"/>
    <mergeCell ref="L12:M12"/>
    <mergeCell ref="N12:W12"/>
    <mergeCell ref="X12:AA12"/>
    <mergeCell ref="AB12:AG12"/>
    <mergeCell ref="A6:AO6"/>
    <mergeCell ref="A7:E7"/>
    <mergeCell ref="F7:S7"/>
    <mergeCell ref="U7:Y7"/>
    <mergeCell ref="Z7:AO7"/>
    <mergeCell ref="A9:S9"/>
    <mergeCell ref="Z8:AO8"/>
    <mergeCell ref="U8:Y8"/>
    <mergeCell ref="A24:D25"/>
    <mergeCell ref="AJ52:AN52"/>
    <mergeCell ref="AL25:AO25"/>
    <mergeCell ref="A27:D27"/>
    <mergeCell ref="AJ56:AN56"/>
    <mergeCell ref="K51:N51"/>
    <mergeCell ref="K53:N53"/>
    <mergeCell ref="P53:R53"/>
    <mergeCell ref="T53:X53"/>
    <mergeCell ref="AL24:AO24"/>
    <mergeCell ref="E34:J34"/>
    <mergeCell ref="H44:I44"/>
    <mergeCell ref="K44:M44"/>
    <mergeCell ref="O44:R44"/>
    <mergeCell ref="AC42:AH42"/>
    <mergeCell ref="K24:AK25"/>
    <mergeCell ref="A29:D29"/>
    <mergeCell ref="AC59:AH59"/>
    <mergeCell ref="AJ59:AN59"/>
    <mergeCell ref="A38:AG38"/>
    <mergeCell ref="AJ54:AN54"/>
    <mergeCell ref="K55:N55"/>
    <mergeCell ref="F45:I45"/>
    <mergeCell ref="AJ44:AN44"/>
    <mergeCell ref="AL40:AO40"/>
    <mergeCell ref="AH38:AK38"/>
    <mergeCell ref="P55:R55"/>
    <mergeCell ref="T55:X55"/>
    <mergeCell ref="AG55:AL55"/>
    <mergeCell ref="AC54:AH54"/>
    <mergeCell ref="K56:M56"/>
    <mergeCell ref="O56:R56"/>
    <mergeCell ref="T56:W56"/>
    <mergeCell ref="Y56:AA56"/>
    <mergeCell ref="AC56:AH56"/>
    <mergeCell ref="H56:I56"/>
    <mergeCell ref="Y44:AA44"/>
    <mergeCell ref="H42:I42"/>
    <mergeCell ref="H54:I54"/>
    <mergeCell ref="B54:F54"/>
    <mergeCell ref="K54:M54"/>
    <mergeCell ref="O54:R54"/>
    <mergeCell ref="T54:W54"/>
    <mergeCell ref="Y54:AA54"/>
    <mergeCell ref="B45:D45"/>
    <mergeCell ref="E16:AC16"/>
    <mergeCell ref="AD16:AG16"/>
    <mergeCell ref="AH12:AK12"/>
    <mergeCell ref="A11:R11"/>
    <mergeCell ref="S11:Y11"/>
    <mergeCell ref="AH16:AJ16"/>
    <mergeCell ref="A16:D16"/>
    <mergeCell ref="AL18:AO18"/>
    <mergeCell ref="A17:D17"/>
    <mergeCell ref="E17:AC17"/>
    <mergeCell ref="E18:AC18"/>
    <mergeCell ref="AH18:AJ18"/>
    <mergeCell ref="AH17:AJ17"/>
    <mergeCell ref="A18:D18"/>
    <mergeCell ref="AD18:AG18"/>
    <mergeCell ref="A20:D20"/>
    <mergeCell ref="AD20:AG20"/>
    <mergeCell ref="AL20:AO20"/>
    <mergeCell ref="A19:D19"/>
    <mergeCell ref="AL17:AO17"/>
    <mergeCell ref="E19:AC19"/>
    <mergeCell ref="AH19:AJ19"/>
    <mergeCell ref="AD19:AG19"/>
    <mergeCell ref="AD17:AG17"/>
    <mergeCell ref="E20:AC20"/>
    <mergeCell ref="AJ42:AN42"/>
    <mergeCell ref="K35:AK35"/>
    <mergeCell ref="K36:AK36"/>
    <mergeCell ref="K37:AK37"/>
    <mergeCell ref="E24:J25"/>
    <mergeCell ref="AL21:AO21"/>
    <mergeCell ref="K26:AK26"/>
    <mergeCell ref="K27:AK27"/>
    <mergeCell ref="K28:AK28"/>
    <mergeCell ref="K29:AK29"/>
    <mergeCell ref="K32:AK32"/>
    <mergeCell ref="AL26:AO26"/>
    <mergeCell ref="V39:AG39"/>
    <mergeCell ref="AL29:AO29"/>
    <mergeCell ref="AL27:AO27"/>
    <mergeCell ref="AL35:AO35"/>
    <mergeCell ref="A39:U39"/>
    <mergeCell ref="A26:D26"/>
    <mergeCell ref="E26:J26"/>
    <mergeCell ref="A28:D28"/>
    <mergeCell ref="E27:J27"/>
    <mergeCell ref="E28:J28"/>
    <mergeCell ref="E29:J29"/>
    <mergeCell ref="A30:D30"/>
    <mergeCell ref="AL30:AO30"/>
    <mergeCell ref="A31:D31"/>
    <mergeCell ref="AL31:AO31"/>
    <mergeCell ref="K30:AK30"/>
    <mergeCell ref="K31:AK31"/>
    <mergeCell ref="AL28:AO28"/>
    <mergeCell ref="E33:J33"/>
    <mergeCell ref="K33:AK33"/>
    <mergeCell ref="E30:J30"/>
    <mergeCell ref="E31:J31"/>
    <mergeCell ref="AC48:AH48"/>
    <mergeCell ref="AJ48:AN48"/>
    <mergeCell ref="B46:F46"/>
    <mergeCell ref="T47:X47"/>
    <mergeCell ref="AG47:AL47"/>
    <mergeCell ref="O46:R46"/>
    <mergeCell ref="T46:W46"/>
    <mergeCell ref="Y46:AA46"/>
    <mergeCell ref="B47:D47"/>
    <mergeCell ref="F47:I47"/>
    <mergeCell ref="A33:D33"/>
    <mergeCell ref="B52:F52"/>
    <mergeCell ref="B48:F48"/>
    <mergeCell ref="K48:M48"/>
    <mergeCell ref="K49:N49"/>
    <mergeCell ref="P49:R49"/>
    <mergeCell ref="T49:X49"/>
    <mergeCell ref="H48:I48"/>
    <mergeCell ref="H52:I52"/>
    <mergeCell ref="P51:R51"/>
    <mergeCell ref="T51:X51"/>
    <mergeCell ref="H50:I50"/>
    <mergeCell ref="B50:F50"/>
    <mergeCell ref="K50:M50"/>
    <mergeCell ref="O50:R50"/>
    <mergeCell ref="K52:M52"/>
    <mergeCell ref="O52:R52"/>
    <mergeCell ref="T52:W52"/>
    <mergeCell ref="X61:AB61"/>
    <mergeCell ref="A61:D61"/>
    <mergeCell ref="E61:I61"/>
    <mergeCell ref="K61:P61"/>
    <mergeCell ref="Q61:V61"/>
    <mergeCell ref="A60:AO60"/>
    <mergeCell ref="AC61:AO61"/>
    <mergeCell ref="A64:AO64"/>
    <mergeCell ref="A66:AO66"/>
    <mergeCell ref="A62:AO62"/>
    <mergeCell ref="A63:Y63"/>
    <mergeCell ref="AC63:AH63"/>
    <mergeCell ref="A67:T69"/>
    <mergeCell ref="V67:AO69"/>
    <mergeCell ref="A10:AO10"/>
    <mergeCell ref="A71:AO71"/>
    <mergeCell ref="A57:AO57"/>
    <mergeCell ref="A58:AO58"/>
    <mergeCell ref="K46:M46"/>
    <mergeCell ref="AC46:AH46"/>
    <mergeCell ref="AJ46:AN46"/>
    <mergeCell ref="O48:R48"/>
    <mergeCell ref="T48:W48"/>
    <mergeCell ref="Y48:AA48"/>
    <mergeCell ref="A72:H72"/>
    <mergeCell ref="I72:N72"/>
    <mergeCell ref="V72:AC72"/>
    <mergeCell ref="AD72:AI72"/>
    <mergeCell ref="A70:E70"/>
    <mergeCell ref="F70:T70"/>
    <mergeCell ref="V70:Z70"/>
    <mergeCell ref="AA70:AO70"/>
    <mergeCell ref="AH20:AJ20"/>
    <mergeCell ref="AL19:AO19"/>
    <mergeCell ref="AC9:AG9"/>
    <mergeCell ref="AK9:AO9"/>
    <mergeCell ref="A8:S8"/>
    <mergeCell ref="U9:AB9"/>
    <mergeCell ref="AL12:AO12"/>
    <mergeCell ref="AD14:AG14"/>
    <mergeCell ref="AH14:AK14"/>
    <mergeCell ref="AL14:AO14"/>
    <mergeCell ref="AL15:AO15"/>
    <mergeCell ref="A14:D14"/>
    <mergeCell ref="E14:AC14"/>
    <mergeCell ref="A15:D15"/>
    <mergeCell ref="E15:AC15"/>
    <mergeCell ref="AH15:AJ15"/>
    <mergeCell ref="E21:AK21"/>
    <mergeCell ref="K34:AK34"/>
    <mergeCell ref="AL33:AO33"/>
    <mergeCell ref="H46:I46"/>
    <mergeCell ref="B44:F44"/>
    <mergeCell ref="K47:N47"/>
    <mergeCell ref="P47:R47"/>
    <mergeCell ref="K45:N45"/>
    <mergeCell ref="P45:R45"/>
    <mergeCell ref="A35:D35"/>
    <mergeCell ref="A36:D36"/>
    <mergeCell ref="AL36:AO36"/>
    <mergeCell ref="E35:J35"/>
    <mergeCell ref="E36:J36"/>
    <mergeCell ref="AC44:AH44"/>
    <mergeCell ref="A41:AO41"/>
    <mergeCell ref="B42:F42"/>
    <mergeCell ref="AL38:AO38"/>
    <mergeCell ref="A37:D37"/>
    <mergeCell ref="AL37:AO37"/>
    <mergeCell ref="Y52:AA52"/>
    <mergeCell ref="AC52:AH52"/>
    <mergeCell ref="AG53:AL53"/>
    <mergeCell ref="Y50:AA50"/>
    <mergeCell ref="AC50:AH50"/>
    <mergeCell ref="AJ50:AN50"/>
    <mergeCell ref="B56:F56"/>
    <mergeCell ref="A2:F2"/>
    <mergeCell ref="A1:W1"/>
    <mergeCell ref="AG51:AL51"/>
    <mergeCell ref="Y42:AA42"/>
    <mergeCell ref="T44:W44"/>
    <mergeCell ref="T42:W42"/>
    <mergeCell ref="T45:X45"/>
    <mergeCell ref="AG45:AL45"/>
    <mergeCell ref="T50:W50"/>
    <mergeCell ref="AG49:AL49"/>
    <mergeCell ref="A21:D21"/>
    <mergeCell ref="A34:D34"/>
    <mergeCell ref="AL34:AO34"/>
    <mergeCell ref="A32:D32"/>
    <mergeCell ref="AL32:AO32"/>
    <mergeCell ref="K42:M42"/>
    <mergeCell ref="O42:R42"/>
    <mergeCell ref="E32:J32"/>
    <mergeCell ref="E37:J37"/>
  </mergeCells>
  <dataValidations count="4">
    <dataValidation type="list" allowBlank="1" showInputMessage="1" showErrorMessage="1" sqref="AB12:AG12">
      <formula1>$AS$1:$AS$3</formula1>
    </dataValidation>
    <dataValidation type="list" allowBlank="1" showInputMessage="1" showErrorMessage="1" sqref="AL12:AO12">
      <formula1>$AT$1:$AT$3</formula1>
    </dataValidation>
    <dataValidation type="list" allowBlank="1" showInputMessage="1" showErrorMessage="1" sqref="Z11:AK11">
      <formula1>$AQ$1:$AQ$3</formula1>
    </dataValidation>
    <dataValidation type="list" allowBlank="1" showInputMessage="1" showErrorMessage="1" sqref="B44:F44 B46:F46 B48:F48 B50:F50 B52:F52 B54:F54 B56:F56 E26:J37">
      <formula1>$AR$26:$AR$41</formula1>
    </dataValidation>
  </dataValidations>
  <hyperlinks>
    <hyperlink ref="AH13:AM13" r:id="rId1" display="FIND DISTANCE"/>
  </hyperlinks>
  <printOptions horizontalCentered="1"/>
  <pageMargins left="0.19685039370078741" right="0.19685039370078741" top="0.19685039370078741" bottom="0.19685039370078741" header="0" footer="0"/>
  <pageSetup paperSize="9" scale="75" orientation="portrait" blackAndWhite="1"/>
  <headerFooter scaleWithDoc="1" alignWithMargins="0" differentFirst="0" differentOddEven="0"/>
  <drawing r:id="rId3"/>
  <legacyDrawing r:id="rId4"/>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L38"/>
  <sheetViews>
    <sheetView view="normal" workbookViewId="0">
      <selection pane="topLeft" activeCell="D33" sqref="D33"/>
    </sheetView>
  </sheetViews>
  <sheetFormatPr defaultRowHeight="12.75"/>
  <cols>
    <col min="1" max="1" width="12.41796875" customWidth="1"/>
    <col min="2" max="2" width="7.140625" customWidth="1"/>
  </cols>
  <sheetData>
    <row r="1" spans="1:12">
      <c r="A1" s="129"/>
      <c r="B1" s="129"/>
      <c r="C1" s="129"/>
      <c r="D1" s="129"/>
      <c r="E1" s="129"/>
      <c r="F1" s="129"/>
      <c r="G1" s="129"/>
      <c r="H1" s="129"/>
      <c r="I1" s="129"/>
      <c r="J1" s="129"/>
      <c r="K1" s="129"/>
      <c r="L1" s="129"/>
    </row>
    <row r="2" spans="1:12">
      <c r="A2" s="129"/>
      <c r="B2" s="129"/>
      <c r="C2" s="129"/>
      <c r="D2" s="129"/>
      <c r="E2" s="129"/>
      <c r="F2" s="129"/>
      <c r="G2" s="129"/>
      <c r="H2" s="129"/>
      <c r="I2" s="129"/>
      <c r="J2" s="129"/>
      <c r="K2" s="129"/>
      <c r="L2" s="129"/>
    </row>
    <row r="3" spans="1:12">
      <c r="A3" s="129"/>
      <c r="B3" s="129"/>
      <c r="C3" s="129"/>
      <c r="D3" s="129"/>
      <c r="E3" s="129"/>
      <c r="F3" s="129"/>
      <c r="G3" s="129"/>
      <c r="H3" s="129"/>
      <c r="I3" s="129"/>
      <c r="J3" s="129"/>
      <c r="K3" s="129"/>
      <c r="L3" s="129"/>
    </row>
    <row r="4" spans="1:12">
      <c r="A4" s="129"/>
      <c r="B4" s="129"/>
      <c r="C4" s="129"/>
      <c r="D4" s="129"/>
      <c r="E4" s="129"/>
      <c r="F4" s="129"/>
      <c r="G4" s="129"/>
      <c r="H4" s="129"/>
      <c r="I4" s="129"/>
      <c r="J4" s="129"/>
      <c r="K4" s="129"/>
      <c r="L4" s="129"/>
    </row>
    <row r="5" spans="1:12">
      <c r="A5" s="129"/>
      <c r="B5" s="129"/>
      <c r="C5" s="129"/>
      <c r="D5" s="129"/>
      <c r="E5" s="129"/>
      <c r="F5" s="129"/>
      <c r="G5" s="129"/>
      <c r="H5" s="129"/>
      <c r="I5" s="129"/>
      <c r="J5" s="129"/>
      <c r="K5" s="129"/>
      <c r="L5" s="129"/>
    </row>
    <row r="6" spans="1:12">
      <c r="A6" s="129"/>
      <c r="B6" s="129"/>
      <c r="C6" s="129"/>
      <c r="D6" s="129"/>
      <c r="E6" s="129"/>
      <c r="F6" s="129"/>
      <c r="G6" s="129"/>
      <c r="H6" s="129"/>
      <c r="I6" s="129"/>
      <c r="J6" s="129"/>
      <c r="K6" s="129"/>
      <c r="L6" s="129"/>
    </row>
    <row r="7" spans="1:12">
      <c r="A7" s="129"/>
      <c r="B7" s="129"/>
      <c r="C7" s="129"/>
      <c r="D7" s="129"/>
      <c r="E7" s="129"/>
      <c r="F7" s="129"/>
      <c r="G7" s="129"/>
      <c r="H7" s="129"/>
      <c r="I7" s="129"/>
      <c r="J7" s="129"/>
      <c r="K7" s="129"/>
      <c r="L7" s="129"/>
    </row>
    <row r="8" spans="1:12" ht="21">
      <c r="A8" s="144"/>
      <c r="B8" s="451" t="s">
        <v>97</v>
      </c>
      <c r="C8" s="451"/>
      <c r="D8" s="451"/>
      <c r="E8" s="451"/>
      <c r="F8" s="451"/>
      <c r="G8" s="451"/>
      <c r="H8" s="451"/>
      <c r="I8" s="144"/>
      <c r="J8" s="144"/>
      <c r="K8" s="144"/>
      <c r="L8" s="129"/>
    </row>
    <row r="9" spans="1:12" ht="15.75">
      <c r="A9" s="145"/>
      <c r="B9" s="139" t="s">
        <v>98</v>
      </c>
      <c r="C9" s="139"/>
      <c r="D9" s="139"/>
      <c r="E9" s="139"/>
      <c r="F9" s="139"/>
      <c r="G9" s="139"/>
      <c r="H9" s="139"/>
      <c r="I9" s="145"/>
      <c r="J9" s="145"/>
      <c r="K9" s="145"/>
      <c r="L9" s="129"/>
    </row>
    <row r="10" spans="1:12" ht="15.75">
      <c r="A10" s="130"/>
      <c r="B10" s="131"/>
      <c r="C10" s="131"/>
      <c r="D10" s="131"/>
      <c r="E10" s="131"/>
      <c r="F10" s="131"/>
      <c r="G10" s="131"/>
      <c r="H10" s="131"/>
      <c r="I10" s="131"/>
      <c r="J10" s="131"/>
      <c r="K10" s="131"/>
      <c r="L10" s="129"/>
    </row>
    <row r="11" spans="1:12" ht="15.75">
      <c r="A11" s="130"/>
      <c r="B11" s="131"/>
      <c r="C11" s="131"/>
      <c r="D11" s="131"/>
      <c r="E11" s="131"/>
      <c r="F11" s="131"/>
      <c r="G11" s="131"/>
      <c r="H11" s="131"/>
      <c r="I11" s="131"/>
      <c r="J11" s="131"/>
      <c r="K11" s="131"/>
      <c r="L11" s="129"/>
    </row>
    <row r="12" spans="1:12" ht="15.75">
      <c r="A12" s="132" t="s">
        <v>99</v>
      </c>
      <c r="B12" s="449" t="s">
        <v>102</v>
      </c>
      <c r="C12" s="449"/>
      <c r="D12" s="449"/>
      <c r="E12" s="449"/>
      <c r="F12" s="449"/>
      <c r="G12" s="449"/>
      <c r="H12" s="449"/>
      <c r="I12" s="449"/>
      <c r="J12" s="139"/>
      <c r="K12" s="139"/>
      <c r="L12" s="129"/>
    </row>
    <row r="13" spans="1:12" ht="15.75">
      <c r="A13" s="132"/>
      <c r="B13" s="449" t="s">
        <v>112</v>
      </c>
      <c r="C13" s="449"/>
      <c r="D13" s="449"/>
      <c r="E13" s="449"/>
      <c r="F13" s="449"/>
      <c r="G13" s="449"/>
      <c r="H13" s="449"/>
      <c r="I13" s="449"/>
      <c r="J13" s="139"/>
      <c r="K13" s="139"/>
      <c r="L13" s="129"/>
    </row>
    <row r="14" spans="1:12" ht="15.75">
      <c r="A14" s="133"/>
      <c r="B14" s="453" t="s">
        <v>107</v>
      </c>
      <c r="C14" s="453"/>
      <c r="D14" s="453"/>
      <c r="E14" s="453"/>
      <c r="F14" s="453"/>
      <c r="G14" s="453"/>
      <c r="H14" s="453"/>
      <c r="I14" s="453"/>
      <c r="J14" s="453"/>
      <c r="K14" s="140"/>
      <c r="L14" s="129"/>
    </row>
    <row r="15" spans="1:12" ht="15.75">
      <c r="A15" s="134"/>
      <c r="B15" s="450" t="s">
        <v>106</v>
      </c>
      <c r="C15" s="450"/>
      <c r="D15" s="450"/>
      <c r="E15" s="450"/>
      <c r="F15" s="450"/>
      <c r="G15" s="450"/>
      <c r="H15" s="450"/>
      <c r="I15" s="450"/>
      <c r="J15" s="141"/>
      <c r="K15" s="141"/>
      <c r="L15" s="129"/>
    </row>
    <row r="16" spans="1:12" ht="15.75">
      <c r="A16" s="135"/>
      <c r="B16" s="452"/>
      <c r="C16" s="452"/>
      <c r="D16" s="452"/>
      <c r="E16" s="452"/>
      <c r="F16" s="452"/>
      <c r="G16" s="452"/>
      <c r="H16" s="452"/>
      <c r="I16" s="452"/>
      <c r="J16" s="129"/>
      <c r="K16" s="129"/>
      <c r="L16" s="129"/>
    </row>
    <row r="17" spans="1:12" ht="15.75">
      <c r="A17" s="135"/>
      <c r="B17" s="448" t="s">
        <v>104</v>
      </c>
      <c r="C17" s="448"/>
      <c r="D17" s="448"/>
      <c r="E17" s="448"/>
      <c r="F17" s="448"/>
      <c r="G17" s="448"/>
      <c r="H17" s="448"/>
      <c r="I17" s="448"/>
      <c r="J17" s="142"/>
      <c r="K17" s="142"/>
      <c r="L17" s="129"/>
    </row>
    <row r="18" spans="1:12" ht="15.75">
      <c r="A18" s="135"/>
      <c r="B18" s="449" t="s">
        <v>113</v>
      </c>
      <c r="C18" s="449"/>
      <c r="D18" s="449"/>
      <c r="E18" s="449"/>
      <c r="F18" s="449"/>
      <c r="G18" s="449"/>
      <c r="H18" s="449"/>
      <c r="I18" s="449"/>
      <c r="J18" s="142"/>
      <c r="K18" s="142"/>
      <c r="L18" s="129"/>
    </row>
    <row r="19" spans="1:12" ht="15.75">
      <c r="A19" s="136"/>
      <c r="B19" s="450" t="s">
        <v>105</v>
      </c>
      <c r="C19" s="449"/>
      <c r="D19" s="449"/>
      <c r="E19" s="449"/>
      <c r="F19" s="449"/>
      <c r="G19" s="449"/>
      <c r="H19" s="449"/>
      <c r="I19" s="449"/>
      <c r="J19" s="142"/>
      <c r="K19" s="142"/>
      <c r="L19" s="129"/>
    </row>
    <row r="20" spans="1:12" ht="15.75">
      <c r="A20" s="136"/>
      <c r="B20" s="142"/>
      <c r="C20" s="142"/>
      <c r="D20" s="142"/>
      <c r="E20" s="142"/>
      <c r="F20" s="142"/>
      <c r="G20" s="142"/>
      <c r="H20" s="142"/>
      <c r="I20" s="142"/>
      <c r="J20" s="142"/>
      <c r="K20" s="142"/>
      <c r="L20" s="129"/>
    </row>
    <row r="21" spans="1:12" ht="15.75">
      <c r="A21" s="136"/>
      <c r="B21" s="129"/>
      <c r="C21" s="129"/>
      <c r="D21" s="129"/>
      <c r="E21" s="129"/>
      <c r="F21" s="129"/>
      <c r="G21" s="129"/>
      <c r="H21" s="129"/>
      <c r="I21" s="129"/>
      <c r="J21" s="129"/>
      <c r="K21" s="129"/>
      <c r="L21" s="129"/>
    </row>
    <row r="22" spans="1:12" ht="15.75">
      <c r="A22" s="146" t="s">
        <v>100</v>
      </c>
      <c r="B22" s="143" t="s">
        <v>108</v>
      </c>
      <c r="C22" s="143"/>
      <c r="D22" s="143"/>
      <c r="E22" s="143"/>
      <c r="F22" s="143"/>
      <c r="G22" s="143"/>
      <c r="H22" s="143"/>
      <c r="I22" s="143"/>
      <c r="J22" s="143"/>
      <c r="K22" s="142"/>
      <c r="L22" s="129"/>
    </row>
    <row r="23" spans="1:12" ht="15">
      <c r="A23" s="137"/>
      <c r="B23" s="143" t="s">
        <v>109</v>
      </c>
      <c r="C23" s="143"/>
      <c r="D23" s="143"/>
      <c r="E23" s="143"/>
      <c r="F23" s="143"/>
      <c r="G23" s="143"/>
      <c r="H23" s="143"/>
      <c r="I23" s="143"/>
      <c r="J23" s="143"/>
      <c r="K23" s="142"/>
      <c r="L23" s="129"/>
    </row>
    <row r="24" spans="1:12" ht="15">
      <c r="A24" s="129"/>
      <c r="B24" s="143" t="s">
        <v>110</v>
      </c>
      <c r="C24" s="143"/>
      <c r="D24" s="143"/>
      <c r="E24" s="143"/>
      <c r="F24" s="143"/>
      <c r="G24" s="143"/>
      <c r="H24" s="143"/>
      <c r="I24" s="143"/>
      <c r="J24" s="143"/>
      <c r="K24" s="142"/>
      <c r="L24" s="129"/>
    </row>
    <row r="25" spans="1:12">
      <c r="A25" s="129"/>
      <c r="B25" s="142"/>
      <c r="C25" s="142"/>
      <c r="D25" s="142"/>
      <c r="E25" s="142"/>
      <c r="F25" s="142"/>
      <c r="G25" s="142"/>
      <c r="H25" s="142"/>
      <c r="I25" s="142"/>
      <c r="J25" s="142"/>
      <c r="K25" s="142"/>
      <c r="L25" s="129"/>
    </row>
    <row r="26" spans="1:12">
      <c r="A26" s="129"/>
      <c r="B26" s="129"/>
      <c r="C26" s="129"/>
      <c r="D26" s="129"/>
      <c r="E26" s="129"/>
      <c r="F26" s="129"/>
      <c r="G26" s="129"/>
      <c r="H26" s="129"/>
      <c r="I26" s="129"/>
      <c r="J26" s="129"/>
      <c r="K26" s="129"/>
      <c r="L26" s="129"/>
    </row>
    <row r="27" spans="1:12">
      <c r="A27" s="138" t="s">
        <v>101</v>
      </c>
      <c r="B27" s="142" t="s">
        <v>103</v>
      </c>
      <c r="C27" s="142"/>
      <c r="D27" s="142"/>
      <c r="E27" s="142"/>
      <c r="F27" s="142"/>
      <c r="G27" s="142"/>
      <c r="H27" s="142"/>
      <c r="I27" s="142"/>
      <c r="J27" s="142"/>
      <c r="K27" s="142"/>
      <c r="L27" s="129"/>
    </row>
    <row r="28" spans="1:12">
      <c r="A28" s="129"/>
      <c r="B28" s="142" t="s">
        <v>111</v>
      </c>
      <c r="C28" s="129"/>
      <c r="D28" s="129"/>
      <c r="E28" s="129"/>
      <c r="F28" s="129"/>
      <c r="G28" s="129"/>
      <c r="H28" s="129"/>
      <c r="I28" s="129"/>
      <c r="J28" s="129"/>
      <c r="K28" s="129"/>
      <c r="L28" s="129"/>
    </row>
    <row r="29" spans="1:12">
      <c r="A29" s="129"/>
      <c r="B29" s="129"/>
      <c r="C29" s="129"/>
      <c r="D29" s="129"/>
      <c r="E29" s="129"/>
      <c r="F29" s="129"/>
      <c r="G29" s="129"/>
      <c r="H29" s="129"/>
      <c r="I29" s="129"/>
      <c r="J29" s="129"/>
      <c r="K29" s="129"/>
      <c r="L29" s="129"/>
    </row>
    <row r="30" spans="1:12">
      <c r="A30" s="129"/>
      <c r="B30" s="129"/>
      <c r="C30" s="129"/>
      <c r="D30" s="129"/>
      <c r="E30" s="129"/>
      <c r="F30" s="129"/>
      <c r="G30" s="129"/>
      <c r="H30" s="129"/>
      <c r="I30" s="129"/>
      <c r="J30" s="129"/>
      <c r="K30" s="129"/>
      <c r="L30" s="129"/>
    </row>
    <row r="31" spans="1:12">
      <c r="A31" s="129"/>
      <c r="B31" s="129"/>
      <c r="C31" s="129"/>
      <c r="D31" s="129"/>
      <c r="E31" s="129"/>
      <c r="F31" s="129"/>
      <c r="G31" s="129"/>
      <c r="H31" s="129"/>
      <c r="I31" s="129"/>
      <c r="J31" s="129"/>
      <c r="K31" s="129"/>
      <c r="L31" s="129"/>
    </row>
    <row r="32" spans="1:12">
      <c r="A32" s="129"/>
      <c r="B32" s="129"/>
      <c r="C32" s="129"/>
      <c r="D32" s="129"/>
      <c r="E32" s="129"/>
      <c r="F32" s="129"/>
      <c r="G32" s="129"/>
      <c r="H32" s="129"/>
      <c r="I32" s="129"/>
      <c r="J32" s="129"/>
      <c r="K32" s="129"/>
      <c r="L32" s="129"/>
    </row>
    <row r="33" spans="1:12">
      <c r="A33" s="129"/>
      <c r="B33" s="129"/>
      <c r="C33" s="129"/>
      <c r="D33" s="129"/>
      <c r="E33" s="129"/>
      <c r="F33" s="129"/>
      <c r="G33" s="129"/>
      <c r="H33" s="129"/>
      <c r="I33" s="129"/>
      <c r="J33" s="129"/>
      <c r="K33" s="129"/>
      <c r="L33" s="129"/>
    </row>
    <row r="34" spans="1:12">
      <c r="A34" s="129"/>
      <c r="B34" s="129"/>
      <c r="C34" s="129"/>
      <c r="D34" s="129"/>
      <c r="E34" s="129"/>
      <c r="F34" s="129"/>
      <c r="G34" s="129"/>
      <c r="H34" s="129"/>
      <c r="I34" s="129"/>
      <c r="J34" s="129"/>
      <c r="K34" s="129"/>
      <c r="L34" s="129"/>
    </row>
    <row r="35" spans="1:12">
      <c r="A35" s="129"/>
      <c r="B35" s="129"/>
      <c r="C35" s="129"/>
      <c r="D35" s="129"/>
      <c r="E35" s="129"/>
      <c r="F35" s="129"/>
      <c r="G35" s="129"/>
      <c r="H35" s="129"/>
      <c r="I35" s="129"/>
      <c r="J35" s="129"/>
      <c r="K35" s="129"/>
      <c r="L35" s="129"/>
    </row>
    <row r="36" spans="1:12">
      <c r="A36" s="129"/>
      <c r="B36" s="129"/>
      <c r="C36" s="129"/>
      <c r="D36" s="129"/>
      <c r="E36" s="129"/>
      <c r="F36" s="129"/>
      <c r="G36" s="129"/>
      <c r="H36" s="129"/>
      <c r="I36" s="129"/>
      <c r="J36" s="129"/>
      <c r="K36" s="129"/>
      <c r="L36" s="129"/>
    </row>
    <row r="37" spans="1:12">
      <c r="A37" s="129"/>
      <c r="B37" s="129"/>
      <c r="C37" s="129"/>
      <c r="D37" s="129"/>
      <c r="E37" s="129"/>
      <c r="F37" s="129"/>
      <c r="G37" s="129"/>
      <c r="H37" s="129"/>
      <c r="I37" s="129"/>
      <c r="J37" s="129"/>
      <c r="K37" s="129"/>
      <c r="L37" s="129"/>
    </row>
    <row r="38" spans="1:12">
      <c r="A38" s="129"/>
      <c r="B38" s="129"/>
      <c r="C38" s="129"/>
      <c r="D38" s="129"/>
      <c r="E38" s="129"/>
      <c r="F38" s="129"/>
      <c r="G38" s="129"/>
      <c r="H38" s="129"/>
      <c r="I38" s="129"/>
      <c r="J38" s="129"/>
      <c r="K38" s="129"/>
      <c r="L38" s="129"/>
    </row>
  </sheetData>
  <mergeCells count="23">
    <mergeCell ref="B32:J32"/>
    <mergeCell ref="B22:J22"/>
    <mergeCell ref="B24:J24"/>
    <mergeCell ref="B25:J25"/>
    <mergeCell ref="B26:J26"/>
    <mergeCell ref="B27:J27"/>
    <mergeCell ref="B23:I23"/>
    <mergeCell ref="B15:I15"/>
    <mergeCell ref="B16:I16"/>
    <mergeCell ref="B14:J14"/>
    <mergeCell ref="B29:J29"/>
    <mergeCell ref="B30:J30"/>
    <mergeCell ref="B31:J31"/>
    <mergeCell ref="B17:I17"/>
    <mergeCell ref="B18:I18"/>
    <mergeCell ref="B19:I19"/>
    <mergeCell ref="B28:I28"/>
    <mergeCell ref="B21:J21"/>
    <mergeCell ref="B8:H8"/>
    <mergeCell ref="B9:H9"/>
    <mergeCell ref="B20:J20"/>
    <mergeCell ref="B12:I12"/>
    <mergeCell ref="B13:I13"/>
  </mergeCells>
  <pageMargins left="0.7" right="0.7" top="0.75" bottom="0.75" header="0.3" footer="0.3"/>
  <pageSetup paperSize="9" orientation="portrait" horizontalDpi="300" verticalDpi="300"/>
  <headerFooter scaleWithDoc="1" alignWithMargins="0" differentFirst="0" differentOddEven="0"/>
  <drawing r:id="rId2"/>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H57"/>
  <sheetViews>
    <sheetView view="normal" workbookViewId="0">
      <selection pane="topLeft" activeCell="A1" sqref="A1"/>
    </sheetView>
  </sheetViews>
  <sheetFormatPr defaultRowHeight="12.75"/>
  <cols>
    <col min="1" max="1" width="64.84765625" style="21" bestFit="1" customWidth="1"/>
    <col min="2" max="2" width="40.84765625" style="26" bestFit="1" customWidth="1"/>
    <col min="3" max="4" width="15.84765625" style="26" bestFit="1" customWidth="1"/>
    <col min="5" max="5" width="9.140625" style="26" customWidth="1"/>
    <col min="6" max="8" width="9.140625" style="31" customWidth="1"/>
    <col min="9" max="16384" width="9.140625" style="21" customWidth="1"/>
  </cols>
  <sheetData>
    <row r="2" spans="1:8" customHeight="1">
      <c r="A2" s="21" t="s">
        <v>31</v>
      </c>
      <c r="B2" s="26" t="s">
        <v>23</v>
      </c>
      <c r="D2" s="26" t="s">
        <v>25</v>
      </c>
      <c r="E2" s="26" t="s">
        <v>26</v>
      </c>
      <c r="F2" s="30"/>
      <c r="G2" s="30"/>
      <c r="H2" s="30" t="s">
        <v>37</v>
      </c>
    </row>
    <row r="3" spans="8:8">
      <c r="H3" s="31" t="s">
        <v>32</v>
      </c>
    </row>
    <row r="4" spans="1:8">
      <c r="A4" s="21" t="e">
        <f>CONCATENATE(B4,C4,D4,E4)</f>
        <v>#REF!</v>
      </c>
      <c r="B4" s="26" t="e">
        <f>+#REF!</f>
        <v>#REF!</v>
      </c>
      <c r="D4" s="26" t="e">
        <f>+#REF!</f>
        <v>#REF!</v>
      </c>
      <c r="E4" s="26" t="e">
        <f>+#REF!</f>
        <v>#REF!</v>
      </c>
      <c r="H4" s="31">
        <v>40</v>
      </c>
    </row>
    <row r="5" spans="1:8">
      <c r="A5" s="21" t="e">
        <f>CONCATENATE(B5,C5,D5,E5)</f>
        <v>#REF!</v>
      </c>
      <c r="B5" s="26" t="e">
        <f>+B4</f>
        <v>#REF!</v>
      </c>
      <c r="D5" s="26" t="e">
        <f>+D4</f>
        <v>#REF!</v>
      </c>
      <c r="E5" s="26" t="e">
        <f>+#REF!</f>
        <v>#REF!</v>
      </c>
      <c r="H5" s="31">
        <v>40</v>
      </c>
    </row>
    <row r="6" spans="1:8">
      <c r="A6" s="21" t="e">
        <f>CONCATENATE(B6,C6,D6,E6)</f>
        <v>#REF!</v>
      </c>
      <c r="B6" s="26" t="e">
        <f>+B5</f>
        <v>#REF!</v>
      </c>
      <c r="D6" s="26" t="e">
        <f>+D5</f>
        <v>#REF!</v>
      </c>
      <c r="E6" s="26" t="e">
        <f>+#REF!</f>
        <v>#REF!</v>
      </c>
      <c r="H6" s="31">
        <v>40</v>
      </c>
    </row>
    <row r="7" spans="1:8">
      <c r="A7" s="21" t="e">
        <f>CONCATENATE(B7,C7,D7,E7)</f>
        <v>#REF!</v>
      </c>
      <c r="B7" s="26" t="e">
        <f>+B6</f>
        <v>#REF!</v>
      </c>
      <c r="D7" s="26" t="e">
        <f>+#REF!</f>
        <v>#REF!</v>
      </c>
      <c r="E7" s="26" t="e">
        <f>+E4</f>
        <v>#REF!</v>
      </c>
      <c r="H7" s="31">
        <v>40</v>
      </c>
    </row>
    <row r="8" spans="1:8">
      <c r="A8" s="21" t="e">
        <f>CONCATENATE(B8,C8,D8,E8)</f>
        <v>#REF!</v>
      </c>
      <c r="B8" s="26" t="e">
        <f>+B7</f>
        <v>#REF!</v>
      </c>
      <c r="D8" s="26" t="e">
        <f>+D7</f>
        <v>#REF!</v>
      </c>
      <c r="E8" s="26" t="e">
        <f>+E5</f>
        <v>#REF!</v>
      </c>
      <c r="H8" s="31">
        <v>40</v>
      </c>
    </row>
    <row r="9" spans="1:8">
      <c r="A9" s="21" t="e">
        <f>CONCATENATE(B9,C9,D9,E9)</f>
        <v>#REF!</v>
      </c>
      <c r="B9" s="26" t="e">
        <f>+B8</f>
        <v>#REF!</v>
      </c>
      <c r="D9" s="26" t="e">
        <f>+D8</f>
        <v>#REF!</v>
      </c>
      <c r="E9" s="26" t="e">
        <f>+E6</f>
        <v>#REF!</v>
      </c>
      <c r="H9" s="31">
        <v>40</v>
      </c>
    </row>
    <row r="10" spans="1:8">
      <c r="A10" s="21" t="e">
        <f>CONCATENATE(B10,C10,D10,E10)</f>
        <v>#REF!</v>
      </c>
      <c r="B10" s="26" t="e">
        <f>+B9</f>
        <v>#REF!</v>
      </c>
      <c r="D10" s="26" t="e">
        <f>+#REF!</f>
        <v>#REF!</v>
      </c>
      <c r="E10" s="26" t="e">
        <f>+E7</f>
        <v>#REF!</v>
      </c>
      <c r="H10" s="31">
        <v>40</v>
      </c>
    </row>
    <row r="11" spans="1:8">
      <c r="A11" s="21" t="e">
        <f>CONCATENATE(B11,C11,D11,E11)</f>
        <v>#REF!</v>
      </c>
      <c r="B11" s="26" t="e">
        <f>+B10</f>
        <v>#REF!</v>
      </c>
      <c r="D11" s="26" t="e">
        <f>+D10</f>
        <v>#REF!</v>
      </c>
      <c r="E11" s="26" t="e">
        <f>+E8</f>
        <v>#REF!</v>
      </c>
      <c r="H11" s="31">
        <v>40</v>
      </c>
    </row>
    <row r="12" spans="1:8">
      <c r="A12" s="21" t="e">
        <f>CONCATENATE(B12,C12,D12,E12)</f>
        <v>#REF!</v>
      </c>
      <c r="B12" s="26" t="e">
        <f>+B11</f>
        <v>#REF!</v>
      </c>
      <c r="D12" s="26" t="e">
        <f>+D11</f>
        <v>#REF!</v>
      </c>
      <c r="E12" s="26" t="e">
        <f>+E9</f>
        <v>#REF!</v>
      </c>
      <c r="H12" s="31">
        <v>40</v>
      </c>
    </row>
    <row r="13" spans="1:8">
      <c r="A13" s="21" t="e">
        <f>CONCATENATE(B13,C13,D13,E13)</f>
        <v>#REF!</v>
      </c>
      <c r="B13" s="26" t="e">
        <f>+#REF!</f>
        <v>#REF!</v>
      </c>
      <c r="D13" s="26" t="e">
        <f>+#REF!</f>
        <v>#REF!</v>
      </c>
      <c r="E13" s="26" t="e">
        <f>+#REF!</f>
        <v>#REF!</v>
      </c>
      <c r="H13" s="21">
        <v>12</v>
      </c>
    </row>
    <row r="14" spans="1:8">
      <c r="A14" s="21" t="e">
        <f>CONCATENATE(B14,C14,D14,E14)</f>
        <v>#REF!</v>
      </c>
      <c r="B14" s="26" t="e">
        <f>+B13</f>
        <v>#REF!</v>
      </c>
      <c r="D14" s="26" t="e">
        <f>+D13</f>
        <v>#REF!</v>
      </c>
      <c r="E14" s="26" t="e">
        <f>+#REF!</f>
        <v>#REF!</v>
      </c>
      <c r="H14" s="31">
        <v>11</v>
      </c>
    </row>
    <row r="15" spans="1:8">
      <c r="A15" s="21" t="e">
        <f>CONCATENATE(B15,C15,D15,E15)</f>
        <v>#REF!</v>
      </c>
      <c r="B15" s="26" t="e">
        <f>+B14</f>
        <v>#REF!</v>
      </c>
      <c r="D15" s="26" t="e">
        <f>+D14</f>
        <v>#REF!</v>
      </c>
      <c r="E15" s="26" t="e">
        <f>+#REF!</f>
        <v>#REF!</v>
      </c>
      <c r="H15" s="31">
        <v>8</v>
      </c>
    </row>
    <row r="16" spans="1:8">
      <c r="A16" s="21" t="e">
        <f>CONCATENATE(B16,C16,D16,E16)</f>
        <v>#REF!</v>
      </c>
      <c r="B16" s="26" t="e">
        <f>+B15</f>
        <v>#REF!</v>
      </c>
      <c r="D16" s="26" t="e">
        <f>+#REF!</f>
        <v>#REF!</v>
      </c>
      <c r="E16" s="26" t="e">
        <f>+#REF!</f>
        <v>#REF!</v>
      </c>
      <c r="H16" s="31">
        <v>15</v>
      </c>
    </row>
    <row r="17" spans="1:8">
      <c r="A17" s="21" t="e">
        <f>CONCATENATE(B17,C17,D17,E17)</f>
        <v>#REF!</v>
      </c>
      <c r="B17" s="26" t="e">
        <f>+B16</f>
        <v>#REF!</v>
      </c>
      <c r="D17" s="26" t="e">
        <f>+D16</f>
        <v>#REF!</v>
      </c>
      <c r="E17" s="26" t="e">
        <f>+#REF!</f>
        <v>#REF!</v>
      </c>
      <c r="H17" s="31">
        <v>11</v>
      </c>
    </row>
    <row r="18" spans="1:8">
      <c r="A18" s="21" t="e">
        <f>CONCATENATE(B18,C18,D18,E18)</f>
        <v>#REF!</v>
      </c>
      <c r="B18" s="26" t="e">
        <f>+B17</f>
        <v>#REF!</v>
      </c>
      <c r="D18" s="26" t="e">
        <f>+D17</f>
        <v>#REF!</v>
      </c>
      <c r="E18" s="26" t="e">
        <f>+#REF!</f>
        <v>#REF!</v>
      </c>
      <c r="H18" s="31">
        <v>10</v>
      </c>
    </row>
    <row r="19" spans="1:8">
      <c r="A19" s="21" t="e">
        <f>CONCATENATE(B19,C19,D19,E19)</f>
        <v>#REF!</v>
      </c>
      <c r="B19" s="26" t="e">
        <f>+B18</f>
        <v>#REF!</v>
      </c>
      <c r="D19" s="26" t="e">
        <f>+#REF!</f>
        <v>#REF!</v>
      </c>
      <c r="E19" s="26" t="e">
        <f>+#REF!</f>
        <v>#REF!</v>
      </c>
      <c r="H19" s="31">
        <v>21</v>
      </c>
    </row>
    <row r="20" spans="1:8">
      <c r="A20" s="21" t="e">
        <f>CONCATENATE(B20,C20,D20,E20)</f>
        <v>#REF!</v>
      </c>
      <c r="B20" s="26" t="e">
        <f>+B19</f>
        <v>#REF!</v>
      </c>
      <c r="D20" s="26" t="e">
        <f>+D19</f>
        <v>#REF!</v>
      </c>
      <c r="E20" s="26" t="e">
        <f>+#REF!</f>
        <v>#REF!</v>
      </c>
      <c r="H20" s="31">
        <v>16</v>
      </c>
    </row>
    <row r="21" spans="1:8">
      <c r="A21" s="21" t="e">
        <f>CONCATENATE(B21,C21,D21,E21)</f>
        <v>#REF!</v>
      </c>
      <c r="B21" s="26" t="e">
        <f>+B20</f>
        <v>#REF!</v>
      </c>
      <c r="D21" s="26" t="e">
        <f>+D20</f>
        <v>#REF!</v>
      </c>
      <c r="E21" s="26" t="e">
        <f>+#REF!</f>
        <v>#REF!</v>
      </c>
      <c r="H21" s="31">
        <v>14</v>
      </c>
    </row>
    <row r="22" spans="1:8">
      <c r="A22" s="21" t="str">
        <f>CONCATENATE(B22,C22,D22,E22)</f>
        <v>Personal Vehiclen/an/a</v>
      </c>
      <c r="B22" s="26" t="str">
        <f>+'Non Project Visitor'!AQ1</f>
        <v>Personal Vehicle</v>
      </c>
      <c r="D22" s="26" t="str">
        <f>+'Non Project Visitor'!AS1</f>
        <v>n/a</v>
      </c>
      <c r="E22" s="26" t="str">
        <f>+'Non Project Visitor'!AT1</f>
        <v>n/a</v>
      </c>
      <c r="H22" s="31">
        <v>40</v>
      </c>
    </row>
    <row r="27" spans="1:6">
      <c r="A27" s="24"/>
      <c r="B27" s="28"/>
      <c r="C27" s="28"/>
      <c r="D27" s="28"/>
      <c r="E27" s="28"/>
      <c r="F27" s="34"/>
    </row>
    <row r="28" spans="1:6">
      <c r="A28" s="22"/>
      <c r="B28" s="27"/>
      <c r="C28" s="27"/>
      <c r="D28" s="27"/>
      <c r="E28" s="27"/>
      <c r="F28" s="32"/>
    </row>
    <row r="29" spans="1:6">
      <c r="A29" s="22"/>
      <c r="B29" s="27"/>
      <c r="C29" s="27"/>
      <c r="D29" s="27"/>
      <c r="E29" s="27"/>
      <c r="F29" s="32"/>
    </row>
    <row r="31" spans="1:6">
      <c r="A31" s="25"/>
      <c r="B31" s="29"/>
      <c r="C31" s="29"/>
      <c r="D31" s="29"/>
      <c r="E31" s="29"/>
      <c r="F31" s="35"/>
    </row>
    <row r="32" spans="1:6">
      <c r="A32" s="23"/>
      <c r="F32" s="33"/>
    </row>
    <row r="33" spans="1:6">
      <c r="A33" s="23"/>
      <c r="F33" s="33"/>
    </row>
    <row r="34" spans="1:6">
      <c r="A34" s="23"/>
      <c r="F34" s="33"/>
    </row>
    <row r="35" spans="1:6">
      <c r="A35" s="23"/>
      <c r="F35" s="33"/>
    </row>
    <row r="36" spans="1:6">
      <c r="A36" s="23"/>
      <c r="F36" s="33"/>
    </row>
    <row r="37" spans="1:6">
      <c r="A37" s="23"/>
      <c r="F37" s="33"/>
    </row>
    <row r="38" spans="1:6">
      <c r="A38" s="23"/>
      <c r="F38" s="33"/>
    </row>
    <row r="39" spans="1:6">
      <c r="A39" s="23"/>
      <c r="F39" s="33"/>
    </row>
    <row r="40" spans="1:6">
      <c r="A40" s="23"/>
      <c r="F40" s="33"/>
    </row>
    <row r="45" spans="1:6">
      <c r="A45" s="23"/>
      <c r="F45" s="33"/>
    </row>
    <row r="46" spans="1:6">
      <c r="A46" s="24"/>
      <c r="B46" s="28"/>
      <c r="C46" s="28"/>
      <c r="D46" s="28"/>
      <c r="E46" s="28"/>
      <c r="F46" s="34"/>
    </row>
    <row r="57" spans="1:6">
      <c r="A57" s="24"/>
      <c r="B57" s="28"/>
      <c r="C57" s="28"/>
      <c r="D57" s="28"/>
      <c r="E57" s="28"/>
      <c r="F57" s="34"/>
    </row>
  </sheetData>
  <pageMargins left="0.75" right="0.75" top="1" bottom="1" header="0.5" footer="0.5"/>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18"/>
  <sheetViews>
    <sheetView view="normal" workbookViewId="0">
      <selection pane="topLeft" activeCell="F34" sqref="F34"/>
    </sheetView>
  </sheetViews>
  <sheetFormatPr defaultRowHeight="12.75"/>
  <sheetData>
    <row r="1" spans="1:1">
      <c r="A1" s="21" t="s">
        <v>45</v>
      </c>
    </row>
    <row r="3" spans="1:1">
      <c r="A3" s="54" t="s">
        <v>46</v>
      </c>
    </row>
    <row r="4" spans="1:1">
      <c r="A4" s="54" t="s">
        <v>47</v>
      </c>
    </row>
    <row r="5" spans="1:1">
      <c r="A5" s="54" t="s">
        <v>48</v>
      </c>
    </row>
    <row r="6" spans="1:1">
      <c r="A6" s="54" t="s">
        <v>49</v>
      </c>
    </row>
    <row r="7" spans="1:1">
      <c r="A7" s="54" t="s">
        <v>50</v>
      </c>
    </row>
    <row r="8" spans="1:1">
      <c r="A8" s="54" t="s">
        <v>51</v>
      </c>
    </row>
    <row r="9" spans="1:1">
      <c r="A9" s="54" t="s">
        <v>52</v>
      </c>
    </row>
    <row r="10" spans="1:1">
      <c r="A10" s="54" t="s">
        <v>53</v>
      </c>
    </row>
    <row r="11" spans="1:1">
      <c r="A11" s="54" t="s">
        <v>54</v>
      </c>
    </row>
    <row r="12" spans="1:1">
      <c r="A12" s="54" t="s">
        <v>55</v>
      </c>
    </row>
    <row r="13" spans="1:1">
      <c r="A13" s="54" t="s">
        <v>56</v>
      </c>
    </row>
    <row r="14" spans="1:1">
      <c r="A14" s="54" t="s">
        <v>57</v>
      </c>
    </row>
    <row r="15" spans="1:1">
      <c r="A15" s="58" t="s">
        <v>58</v>
      </c>
    </row>
    <row r="16" spans="1:1">
      <c r="A16" s="58" t="s">
        <v>59</v>
      </c>
    </row>
    <row r="17" spans="1:1">
      <c r="A17" s="54" t="s">
        <v>60</v>
      </c>
    </row>
    <row r="18" spans="1:1">
      <c r="A18" s="54" t="s">
        <v>61</v>
      </c>
    </row>
  </sheetData>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BE87FDBADD20D449D65FE4699DBAD03" ma:contentTypeVersion="1" ma:contentTypeDescription="Create a new document." ma:contentTypeScope="" ma:versionID="c6fbe4845a9f34215acd2755c77f66b5">
  <xsd:schema xmlns:xsd="http://www.w3.org/2001/XMLSchema" xmlns:xs="http://www.w3.org/2001/XMLSchema" xmlns:p="http://schemas.microsoft.com/office/2006/metadata/properties" xmlns:ns2="08d19510-416c-43b7-9595-47b125fcba97" targetNamespace="http://schemas.microsoft.com/office/2006/metadata/properties" ma:root="true" ma:fieldsID="5ba9e7edfb214f4ba882308def4078b9" ns2:_="">
    <xsd:import namespace="08d19510-416c-43b7-9595-47b125fcba97"/>
    <xsd:element name="properties">
      <xsd:complexType>
        <xsd:sequence>
          <xsd:element name="documentManagement">
            <xsd:complexType>
              <xsd:all>
                <xsd:element ref="ns2:Se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d19510-416c-43b7-9595-47b125fcba97" elementFormDefault="qualified">
    <xsd:import namespace="http://schemas.microsoft.com/office/2006/documentManagement/types"/>
    <xsd:import namespace="http://schemas.microsoft.com/office/infopath/2007/PartnerControls"/>
    <xsd:element name="Section" ma:index="8" nillable="true" ma:displayName="Section" ma:default="General" ma:description="Specify which department this document refers" ma:format="Dropdown" ma:internalName="Section">
      <xsd:simpleType>
        <xsd:restriction base="dms:Choice">
          <xsd:enumeration value="General"/>
          <xsd:enumeration value="Accounts Payable"/>
          <xsd:enumeration value="Accounts Receivable"/>
          <xsd:enumeration value="Payroll"/>
          <xsd:enumeration value="Research Grants"/>
          <xsd:enumeration value="Accounting"/>
          <xsd:enumeration value="Oracle R12"/>
          <xsd:enumeration value="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xsi="http://www.w3.org/2001/XMLSchema-instance" xmlns:pc="http://schemas.microsoft.com/office/infopath/2007/PartnerControls" xmlns:p="http://schemas.microsoft.com/office/2006/metadata/properties">
  <documentManagement>
    <Section xmlns="08d19510-416c-43b7-9595-47b125fcba97">General</Section>
  </documentManagement>
</p:properties>
</file>

<file path=customXml/itemProps1.xml><?xml version="1.0" encoding="utf-8"?>
<ds:datastoreItem xmlns:ds="http://schemas.openxmlformats.org/officeDocument/2006/customXml" ds:itemID="{7B35A673-4382-4ADC-BEFE-D9237596D8BE}">
  <ds:schemaRefs>
    <ds:schemaRef ds:uri="http://schemas.microsoft.com/sharepoint/v3/contenttype/forms"/>
  </ds:schemaRefs>
</ds:datastoreItem>
</file>

<file path=customXml/itemProps2.xml><?xml version="1.0" encoding="utf-8"?>
<ds:datastoreItem xmlns:ds="http://schemas.openxmlformats.org/officeDocument/2006/customXml" ds:itemID="{28F7334A-EC39-4330-B7F1-49F15088E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d19510-416c-43b7-9595-47b125fcba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D7C2CA-B675-4162-A0DC-D3F0337A7919}">
  <ds:schemaRefs>
    <ds:schemaRef ds:uri="http://schemas.microsoft.com/office/2006/metadata/longProperties"/>
  </ds:schemaRefs>
</ds:datastoreItem>
</file>

<file path=customXml/itemProps4.xml><?xml version="1.0" encoding="utf-8"?>
<ds:datastoreItem xmlns:ds="http://schemas.openxmlformats.org/officeDocument/2006/customXml" ds:itemID="{9AA6F84B-97A4-4991-9D99-8DF11EA3C3C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08d19510-416c-43b7-9595-47b125fcba97"/>
    <ds:schemaRef ds:uri="http://www.w3.org/XML/1998/namespace"/>
    <ds:schemaRef ds:uri="http://purl.org/dc/dcmitype/"/>
  </ds:schemaRefs>
</ds:datastoreItem>
</file>

<file path=docProps/app.xml><?xml version="1.0" encoding="utf-8"?>
<Properties xmlns="http://schemas.openxmlformats.org/officeDocument/2006/extended-properties">
  <Application>Microsoft Excel</Application>
  <Company>Heriot-Watt University</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ns40</dc:creator>
  <cp:keywords/>
  <cp:lastModifiedBy>Neil Fegen</cp:lastModifiedBy>
  <dcterms:created xsi:type="dcterms:W3CDTF">2006-11-24T12:35:53Z</dcterms:created>
  <dcterms:modified xsi:type="dcterms:W3CDTF">2025-09-15T12:38:36Z</dcterms:modified>
  <dc:subject/>
  <cp:lastPrinted>2016-09-14T14:45:57Z</cp:lastPrinted>
  <dc:title>visitor-expenses-claim-form</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_NewReviewCycle">
    <vt:lpstr/>
  </property>
  <property fmtid="{D5CDD505-2E9C-101B-9397-08002B2CF9AE}" pid="3" name="ContentTypeId">
    <vt:lpstr>0x0101004BE87FDBADD20D449D65FE4699DBAD03</vt:lpstr>
  </property>
</Properties>
</file>